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iar.sharepoint.com/sites/IFPRI-MTID-FSP/Shared Documents/3.0 Website-related/tool-employment/data/"/>
    </mc:Choice>
  </mc:AlternateContent>
  <xr:revisionPtr revIDLastSave="9" documentId="13_ncr:1_{50947CFA-0F9A-42F4-A5BD-ECFF1381C8CB}" xr6:coauthVersionLast="47" xr6:coauthVersionMax="47" xr10:uidLastSave="{C4306E5F-C35E-4133-843E-5F1A33C39194}"/>
  <bookViews>
    <workbookView minimized="1" xWindow="3030" yWindow="3030" windowWidth="18900" windowHeight="10905" tabRatio="815" xr2:uid="{7229CFF7-7A3D-4CDB-B6EB-4A9A3A8C5C2F}"/>
  </bookViews>
  <sheets>
    <sheet name="Legend" sheetId="31" r:id="rId1"/>
    <sheet name="gdpa" sheetId="3" r:id="rId2"/>
    <sheet name="agdp" sheetId="10" r:id="rId3"/>
    <sheet name="agds" sheetId="19" r:id="rId4"/>
    <sheet name="apop" sheetId="16" r:id="rId5"/>
    <sheet name="lfrp" sheetId="22" r:id="rId6"/>
    <sheet name="plbf" sheetId="27" r:id="rId7"/>
    <sheet name="gdpa_pivot" sheetId="4" r:id="rId8"/>
    <sheet name="agdp_pivot" sheetId="11" r:id="rId9"/>
    <sheet name="agds_pivot" sheetId="21" r:id="rId10"/>
    <sheet name="apop_pivot" sheetId="17" r:id="rId11"/>
    <sheet name="lfrp_pivot" sheetId="24" r:id="rId12"/>
    <sheet name="plbf_pivot" sheetId="29" r:id="rId13"/>
    <sheet name="World_AgGDP+" sheetId="2" r:id="rId14"/>
    <sheet name="All_AgGDP+" sheetId="9" r:id="rId15"/>
    <sheet name="All_AgGDPop" sheetId="18" r:id="rId16"/>
    <sheet name="All_AgGDPShare" sheetId="20" r:id="rId17"/>
    <sheet name="LaborShares" sheetId="25" r:id="rId18"/>
    <sheet name="PctLabForce" sheetId="30" r:id="rId19"/>
  </sheets>
  <definedNames>
    <definedName name="ExternalData_1" localSheetId="2" hidden="1">agdp!$A$1:$C$31</definedName>
    <definedName name="ExternalData_1" localSheetId="3" hidden="1">agds!$A$1:$C$31</definedName>
    <definedName name="ExternalData_1" localSheetId="4" hidden="1">apop!$A$1:$C$31</definedName>
    <definedName name="ExternalData_1" localSheetId="1" hidden="1">gdpa!$A$1:$D$71</definedName>
    <definedName name="ExternalData_1" localSheetId="6" hidden="1">plbf!$A$1:$C$21</definedName>
    <definedName name="ExternalData_2" localSheetId="5" hidden="1">lfrp!$A$1:$D$121</definedName>
  </definedNames>
  <calcPr calcId="191029"/>
  <pivotCaches>
    <pivotCache cacheId="0" r:id="rId20"/>
    <pivotCache cacheId="1" r:id="rId21"/>
    <pivotCache cacheId="2" r:id="rId22"/>
    <pivotCache cacheId="3" r:id="rId23"/>
    <pivotCache cacheId="4" r:id="rId24"/>
    <pivotCache cacheId="5" r:id="rId2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1" l="1"/>
  <c r="D19" i="31"/>
  <c r="D18" i="31"/>
  <c r="D17" i="31"/>
  <c r="D16" i="31"/>
  <c r="D15" i="31"/>
  <c r="D14" i="31"/>
  <c r="D13" i="31"/>
  <c r="D12" i="31"/>
  <c r="D11" i="31"/>
  <c r="D10" i="31"/>
  <c r="D9" i="31"/>
  <c r="C14" i="31"/>
  <c r="C13" i="31"/>
  <c r="C12" i="31"/>
  <c r="C11" i="31"/>
  <c r="C10" i="31"/>
  <c r="C9" i="31"/>
  <c r="I101" i="25"/>
  <c r="H101" i="25"/>
  <c r="I100" i="25"/>
  <c r="H100" i="25"/>
  <c r="G100" i="25"/>
  <c r="I99" i="25"/>
  <c r="H99" i="25"/>
  <c r="G99" i="25"/>
  <c r="I98" i="25"/>
  <c r="H98" i="25"/>
  <c r="G98" i="25"/>
  <c r="G101" i="25"/>
  <c r="E101" i="25"/>
  <c r="E100" i="25"/>
  <c r="D100" i="25"/>
  <c r="C100" i="25"/>
  <c r="D99" i="25"/>
  <c r="E98" i="25"/>
  <c r="D98" i="25"/>
  <c r="D101" i="25"/>
  <c r="C101" i="25"/>
  <c r="E99" i="25"/>
  <c r="C99" i="25"/>
  <c r="C98" i="25"/>
  <c r="I79" i="25"/>
  <c r="I78" i="25"/>
  <c r="G78" i="25"/>
  <c r="H77" i="25"/>
  <c r="H76" i="25"/>
  <c r="H79" i="25"/>
  <c r="G79" i="25"/>
  <c r="H78" i="25"/>
  <c r="I77" i="25"/>
  <c r="G77" i="25"/>
  <c r="I76" i="25"/>
  <c r="G76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I55" i="25"/>
  <c r="H55" i="25"/>
  <c r="G55" i="25"/>
  <c r="I54" i="25"/>
  <c r="H54" i="25"/>
  <c r="G54" i="25"/>
  <c r="I53" i="25"/>
  <c r="H53" i="25"/>
  <c r="G53" i="25"/>
  <c r="I52" i="25"/>
  <c r="H52" i="25"/>
  <c r="G52" i="25"/>
  <c r="C55" i="25"/>
  <c r="E53" i="25"/>
  <c r="C53" i="25"/>
  <c r="D52" i="25"/>
  <c r="E54" i="25"/>
  <c r="D54" i="25"/>
  <c r="C54" i="25"/>
  <c r="D53" i="25"/>
  <c r="E52" i="25"/>
  <c r="E55" i="25"/>
  <c r="D55" i="25"/>
  <c r="C52" i="25"/>
  <c r="G29" i="25"/>
  <c r="I32" i="25"/>
  <c r="H32" i="25"/>
  <c r="G32" i="25"/>
  <c r="I31" i="25"/>
  <c r="H31" i="25"/>
  <c r="G31" i="25"/>
  <c r="I30" i="25"/>
  <c r="H30" i="25"/>
  <c r="G30" i="25"/>
  <c r="I29" i="25"/>
  <c r="H29" i="25"/>
  <c r="E32" i="25"/>
  <c r="C32" i="25"/>
  <c r="C31" i="25"/>
  <c r="D30" i="25"/>
  <c r="D29" i="25"/>
  <c r="D32" i="25"/>
  <c r="E31" i="25"/>
  <c r="D31" i="25"/>
  <c r="E30" i="25"/>
  <c r="C30" i="25"/>
  <c r="E29" i="25"/>
  <c r="C29" i="25"/>
  <c r="I7" i="25"/>
  <c r="D7" i="25"/>
  <c r="C7" i="25"/>
  <c r="H10" i="25"/>
  <c r="D10" i="25"/>
  <c r="H9" i="25"/>
  <c r="E9" i="25"/>
  <c r="I8" i="25"/>
  <c r="C8" i="25"/>
  <c r="H7" i="25"/>
  <c r="E7" i="25"/>
  <c r="I10" i="25"/>
  <c r="G10" i="25"/>
  <c r="I9" i="25"/>
  <c r="G9" i="25"/>
  <c r="D9" i="25"/>
  <c r="C9" i="25"/>
  <c r="H8" i="25"/>
  <c r="E8" i="25"/>
  <c r="D8" i="25"/>
  <c r="G7" i="25"/>
  <c r="E10" i="25"/>
  <c r="G8" i="25"/>
  <c r="C10" i="25"/>
  <c r="E8" i="20"/>
  <c r="D4" i="20"/>
  <c r="D4" i="18"/>
  <c r="E87" i="2"/>
  <c r="C4" i="20"/>
  <c r="C8" i="20"/>
  <c r="C7" i="18"/>
  <c r="D3" i="20"/>
  <c r="G7" i="20"/>
  <c r="C6" i="18"/>
  <c r="F7" i="20"/>
  <c r="F5" i="18"/>
  <c r="E7" i="20"/>
  <c r="D5" i="18"/>
  <c r="E43" i="2"/>
  <c r="G3" i="18"/>
  <c r="F43" i="2"/>
  <c r="C7" i="20"/>
  <c r="D44" i="2"/>
  <c r="D8" i="18"/>
  <c r="C3" i="18"/>
  <c r="F6" i="20"/>
  <c r="C83" i="2"/>
  <c r="E6" i="20"/>
  <c r="D83" i="2"/>
  <c r="D6" i="20"/>
  <c r="E83" i="2"/>
  <c r="C6" i="20"/>
  <c r="F83" i="2"/>
  <c r="D7" i="18"/>
  <c r="D84" i="2"/>
  <c r="F5" i="20"/>
  <c r="E84" i="2"/>
  <c r="E5" i="20"/>
  <c r="F84" i="2"/>
  <c r="D5" i="20"/>
  <c r="D6" i="18"/>
  <c r="F47" i="2"/>
  <c r="G5" i="18"/>
  <c r="E85" i="2"/>
  <c r="E5" i="18"/>
  <c r="F4" i="20"/>
  <c r="E86" i="2"/>
  <c r="F4" i="18"/>
  <c r="F3" i="20"/>
  <c r="G8" i="20"/>
  <c r="E8" i="18"/>
  <c r="F87" i="2"/>
  <c r="D8" i="20"/>
  <c r="G7" i="18"/>
  <c r="E3" i="20"/>
  <c r="F8" i="20"/>
  <c r="E7" i="18"/>
  <c r="G3" i="20"/>
  <c r="C3" i="20"/>
  <c r="F6" i="18"/>
  <c r="G8" i="18"/>
  <c r="C43" i="2"/>
  <c r="C4" i="18"/>
  <c r="D43" i="2"/>
  <c r="F8" i="18"/>
  <c r="D7" i="20"/>
  <c r="G4" i="18"/>
  <c r="F3" i="18"/>
  <c r="E4" i="18"/>
  <c r="G6" i="20"/>
  <c r="E44" i="2"/>
  <c r="E3" i="18"/>
  <c r="F44" i="2"/>
  <c r="C8" i="18"/>
  <c r="D45" i="2"/>
  <c r="D3" i="18"/>
  <c r="E45" i="2"/>
  <c r="F7" i="18"/>
  <c r="F45" i="2"/>
  <c r="G5" i="20"/>
  <c r="E46" i="2"/>
  <c r="G6" i="18"/>
  <c r="F46" i="2"/>
  <c r="E6" i="18"/>
  <c r="E47" i="2"/>
  <c r="D85" i="2"/>
  <c r="C5" i="20"/>
  <c r="G4" i="20"/>
  <c r="F85" i="2"/>
  <c r="C5" i="18"/>
  <c r="E4" i="20"/>
  <c r="F86" i="2"/>
  <c r="E23" i="2"/>
  <c r="E24" i="2"/>
  <c r="C63" i="2"/>
  <c r="D25" i="2"/>
  <c r="D64" i="2"/>
  <c r="E64" i="2"/>
  <c r="E27" i="2"/>
  <c r="E65" i="2"/>
  <c r="F66" i="2"/>
  <c r="C23" i="2"/>
  <c r="F23" i="2"/>
  <c r="D63" i="2"/>
  <c r="F63" i="2"/>
  <c r="F25" i="2"/>
  <c r="E26" i="2"/>
  <c r="F26" i="2"/>
  <c r="F64" i="2"/>
  <c r="F27" i="2"/>
  <c r="F65" i="2"/>
  <c r="E66" i="2"/>
  <c r="E67" i="2"/>
  <c r="F67" i="2"/>
  <c r="D24" i="2"/>
  <c r="F24" i="2"/>
  <c r="E63" i="2"/>
  <c r="E25" i="2"/>
  <c r="D65" i="2"/>
  <c r="D23" i="2"/>
  <c r="G4" i="9"/>
  <c r="F4" i="9"/>
  <c r="E4" i="9"/>
  <c r="G8" i="9"/>
  <c r="C4" i="9"/>
  <c r="F8" i="9"/>
  <c r="F3" i="9"/>
  <c r="E3" i="9"/>
  <c r="C8" i="9"/>
  <c r="G7" i="9"/>
  <c r="F7" i="9"/>
  <c r="C7" i="9"/>
  <c r="E6" i="9"/>
  <c r="G5" i="9"/>
  <c r="D5" i="9"/>
  <c r="D4" i="9"/>
  <c r="D8" i="9"/>
  <c r="E8" i="9"/>
  <c r="D3" i="9"/>
  <c r="C3" i="9"/>
  <c r="D7" i="9"/>
  <c r="F6" i="9"/>
  <c r="D6" i="9"/>
  <c r="E5" i="9"/>
  <c r="C5" i="9"/>
  <c r="G3" i="9"/>
  <c r="E7" i="9"/>
  <c r="G6" i="9"/>
  <c r="C6" i="9"/>
  <c r="F5" i="9"/>
  <c r="F7" i="2"/>
  <c r="E7" i="2"/>
  <c r="F6" i="2"/>
  <c r="E6" i="2"/>
  <c r="F5" i="2"/>
  <c r="D5" i="2"/>
  <c r="F4" i="2"/>
  <c r="D4" i="2"/>
  <c r="D3" i="2"/>
  <c r="E5" i="2"/>
  <c r="E4" i="2"/>
  <c r="F3" i="2"/>
  <c r="C3" i="2"/>
  <c r="E3" i="2"/>
  <c r="G6" i="30"/>
  <c r="F5" i="30"/>
  <c r="C5" i="30"/>
  <c r="E4" i="30"/>
  <c r="G3" i="30"/>
  <c r="D3" i="30"/>
  <c r="F6" i="30"/>
  <c r="D6" i="30"/>
  <c r="G5" i="30"/>
  <c r="E5" i="30"/>
  <c r="F4" i="30"/>
  <c r="C4" i="30"/>
  <c r="F3" i="30"/>
  <c r="C3" i="30"/>
  <c r="E6" i="30"/>
  <c r="C6" i="30"/>
  <c r="D5" i="30"/>
  <c r="G4" i="30"/>
  <c r="D4" i="30"/>
  <c r="E3" i="30"/>
  <c r="C102" i="25" l="1"/>
  <c r="D102" i="25"/>
  <c r="E102" i="25"/>
  <c r="G102" i="25"/>
  <c r="H102" i="25"/>
  <c r="I102" i="25"/>
  <c r="H80" i="25"/>
  <c r="C80" i="25"/>
  <c r="D80" i="25"/>
  <c r="E80" i="25"/>
  <c r="G80" i="25"/>
  <c r="I80" i="25"/>
  <c r="H56" i="25"/>
  <c r="C56" i="25"/>
  <c r="D56" i="25"/>
  <c r="E56" i="25"/>
  <c r="G56" i="25"/>
  <c r="I56" i="25"/>
  <c r="G33" i="25"/>
  <c r="H33" i="25"/>
  <c r="C33" i="25"/>
  <c r="D33" i="25"/>
  <c r="E33" i="25"/>
  <c r="I33" i="25"/>
  <c r="G11" i="25"/>
  <c r="E11" i="25"/>
  <c r="H11" i="25"/>
  <c r="C11" i="25"/>
  <c r="D11" i="25"/>
  <c r="I11" i="25"/>
  <c r="E8" i="2"/>
  <c r="C8" i="2"/>
  <c r="F8" i="2"/>
  <c r="D8" i="2"/>
  <c r="D28" i="2"/>
  <c r="E68" i="2"/>
  <c r="F68" i="2"/>
  <c r="D68" i="2"/>
  <c r="F28" i="2"/>
  <c r="C28" i="2"/>
  <c r="C68" i="2"/>
  <c r="E28" i="2"/>
  <c r="D48" i="2"/>
  <c r="C48" i="2"/>
  <c r="F88" i="2"/>
  <c r="E88" i="2"/>
  <c r="D88" i="2"/>
  <c r="C88" i="2"/>
  <c r="F48" i="2"/>
  <c r="E4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24CA2E-3EF7-46CB-8BD9-32394A791DAF}" keepAlive="1" name="Query - agdp" description="Connection to the 'agdp' query in the workbook." type="5" refreshedVersion="7" background="1" saveData="1">
    <dbPr connection="Provider=Microsoft.Mashup.OleDb.1;Data Source=$Workbook$;Location=agdp;Extended Properties=&quot;&quot;" command="SELECT * FROM [agdp]"/>
  </connection>
  <connection id="2" xr16:uid="{473CFA81-6A31-436E-BE62-F54B78186CD8}" keepAlive="1" name="Query - AGDS" description="Connection to the 'AGDS' query in the workbook." type="5" refreshedVersion="7" background="1" saveData="1">
    <dbPr connection="Provider=Microsoft.Mashup.OleDb.1;Data Source=$Workbook$;Location=AGDS;Extended Properties=&quot;&quot;" command="SELECT * FROM [AGDS]"/>
  </connection>
  <connection id="3" xr16:uid="{29A0C3CF-3BE0-472D-87F0-77637C89C530}" keepAlive="1" name="Query - apop" description="Connection to the 'apop' query in the workbook." type="5" refreshedVersion="7" background="1" saveData="1">
    <dbPr connection="Provider=Microsoft.Mashup.OleDb.1;Data Source=$Workbook$;Location=apop;Extended Properties=&quot;&quot;" command="SELECT * FROM [apop]"/>
  </connection>
  <connection id="4" xr16:uid="{16C090FA-7011-4B8F-A3AD-781CED60B8C7}" keepAlive="1" name="Query - gdpa" description="Connection to the 'gdpa' query in the workbook." type="5" refreshedVersion="7" background="1" saveData="1">
    <dbPr connection="Provider=Microsoft.Mashup.OleDb.1;Data Source=$Workbook$;Location=gdpa;Extended Properties=&quot;&quot;" command="SELECT * FROM [gdpa]"/>
  </connection>
  <connection id="5" xr16:uid="{41836F0C-07C7-48B8-9F81-8A4A95418062}" keepAlive="1" name="Query - LFRP" description="Connection to the 'LFRP' query in the workbook." type="5" refreshedVersion="7" background="1" saveData="1">
    <dbPr connection="Provider=Microsoft.Mashup.OleDb.1;Data Source=$Workbook$;Location=LFRP;Extended Properties=&quot;&quot;" command="SELECT * FROM [LFRP]"/>
  </connection>
  <connection id="6" xr16:uid="{1ED4CA58-59E6-4CF7-A264-D80662BD8DC1}" keepAlive="1" name="Query - LFRP (2)" description="Connection to the 'LFRP (2)' query in the workbook." type="5" refreshedVersion="7" background="1" saveData="1">
    <dbPr connection="Provider=Microsoft.Mashup.OleDb.1;Data Source=$Workbook$;Location=&quot;LFRP (2)&quot;;Extended Properties=&quot;&quot;" command="SELECT * FROM [LFRP (2)]"/>
  </connection>
  <connection id="7" xr16:uid="{EF0286BC-1CE2-42B2-BDFE-722782A387D6}" keepAlive="1" name="Query - plbf" description="Connection to the 'plbf' query in the workbook." type="5" refreshedVersion="7" background="1" saveData="1">
    <dbPr connection="Provider=Microsoft.Mashup.OleDb.1;Data Source=$Workbook$;Location=plbf;Extended Properties=&quot;&quot;" command="SELECT * FROM [plbf]"/>
  </connection>
  <connection id="8" xr16:uid="{A4CD259D-B251-428B-941D-BD1F34BF186F}" keepAlive="1" name="Query - plbf (2)" description="Connection to the 'plbf (2)' query in the workbook." type="5" refreshedVersion="7" background="1" saveData="1">
    <dbPr connection="Provider=Microsoft.Mashup.OleDb.1;Data Source=$Workbook$;Location=&quot;plbf (2)&quot;;Extended Properties=&quot;&quot;" command="SELECT * FROM [plbf (2)]"/>
  </connection>
</connections>
</file>

<file path=xl/sharedStrings.xml><?xml version="1.0" encoding="utf-8"?>
<sst xmlns="http://schemas.openxmlformats.org/spreadsheetml/2006/main" count="1341" uniqueCount="86">
  <si>
    <t>Total</t>
  </si>
  <si>
    <t>Agriculture</t>
  </si>
  <si>
    <t>Agrifood</t>
  </si>
  <si>
    <t xml:space="preserve">Activity AgGDP+ </t>
  </si>
  <si>
    <t>IO AgGDP+</t>
  </si>
  <si>
    <t>Agric</t>
  </si>
  <si>
    <t>Food Proc</t>
  </si>
  <si>
    <t>Food Serv</t>
  </si>
  <si>
    <t>Input VA</t>
  </si>
  <si>
    <t>Forward-linkage VA</t>
  </si>
  <si>
    <t>AGFOODPLUS2</t>
  </si>
  <si>
    <t>AGCAT</t>
  </si>
  <si>
    <t>REGWLD</t>
  </si>
  <si>
    <t>Value</t>
  </si>
  <si>
    <t>AFF</t>
  </si>
  <si>
    <t>LowIncome</t>
  </si>
  <si>
    <t>AgFood</t>
  </si>
  <si>
    <t>FPR</t>
  </si>
  <si>
    <t>FSV</t>
  </si>
  <si>
    <t>ACTAgGDPplus</t>
  </si>
  <si>
    <t>InputVA</t>
  </si>
  <si>
    <t>FwdlinkageVA</t>
  </si>
  <si>
    <t>IOAgGDPplus</t>
  </si>
  <si>
    <t>LowMidIncome</t>
  </si>
  <si>
    <t>UpMidIncome</t>
  </si>
  <si>
    <t>HighIncome</t>
  </si>
  <si>
    <t>World</t>
  </si>
  <si>
    <t>Row Labels</t>
  </si>
  <si>
    <t>Column Labels</t>
  </si>
  <si>
    <t>Sum of Value</t>
  </si>
  <si>
    <t>AGFOODPLUST</t>
  </si>
  <si>
    <t>LIC</t>
  </si>
  <si>
    <t>LMIC</t>
  </si>
  <si>
    <t>UMIC</t>
  </si>
  <si>
    <t>HIC</t>
  </si>
  <si>
    <t>AFF VA</t>
  </si>
  <si>
    <t>FPR VA</t>
  </si>
  <si>
    <t>FSV VA</t>
  </si>
  <si>
    <t>ENDWL</t>
  </si>
  <si>
    <t>BROADSECREP</t>
  </si>
  <si>
    <t>FemUnsklab</t>
  </si>
  <si>
    <t>AgriFood_ACT</t>
  </si>
  <si>
    <t>FemSklab</t>
  </si>
  <si>
    <t>MalUnsklab</t>
  </si>
  <si>
    <t>MalSklab</t>
  </si>
  <si>
    <t>MFNG_ACT</t>
  </si>
  <si>
    <t>SERV_ACT</t>
  </si>
  <si>
    <t>AgriFood_IO</t>
  </si>
  <si>
    <t>MFNG_IO</t>
  </si>
  <si>
    <t>SERV_IO</t>
  </si>
  <si>
    <t>Activity based</t>
  </si>
  <si>
    <t>IO based</t>
  </si>
  <si>
    <t>MFG</t>
  </si>
  <si>
    <t>SVS</t>
  </si>
  <si>
    <t>Agrifood+</t>
  </si>
  <si>
    <t>Fem Unskilled</t>
  </si>
  <si>
    <t>Male Unskilled</t>
  </si>
  <si>
    <t>Fem Skilled</t>
  </si>
  <si>
    <t>Male Skilled</t>
  </si>
  <si>
    <t>Mal Unskilled</t>
  </si>
  <si>
    <t>Mal Skilled</t>
  </si>
  <si>
    <t>Worksheet</t>
  </si>
  <si>
    <t>Description</t>
  </si>
  <si>
    <t>Format</t>
  </si>
  <si>
    <t>gdpa</t>
  </si>
  <si>
    <t>Global Agrifood GDP by sector, % of Global GDP</t>
  </si>
  <si>
    <t>csv</t>
  </si>
  <si>
    <t>agdp</t>
  </si>
  <si>
    <t>Share of agrifood system</t>
  </si>
  <si>
    <t>agds</t>
  </si>
  <si>
    <t>Composition of AFS</t>
  </si>
  <si>
    <t>apop</t>
  </si>
  <si>
    <t>Agrifood value share in GDP: Final report table</t>
  </si>
  <si>
    <t>lfrp</t>
  </si>
  <si>
    <t xml:space="preserve">Employment shares: Activity vs IO-based approach </t>
  </si>
  <si>
    <t>plbf</t>
  </si>
  <si>
    <t>Pivot table</t>
  </si>
  <si>
    <t>World_AgGDP+</t>
  </si>
  <si>
    <t>Excel table/diagram</t>
  </si>
  <si>
    <t>All_AgGDP+</t>
  </si>
  <si>
    <t>All_AgGDPop</t>
  </si>
  <si>
    <t>All_AgGDPShare</t>
  </si>
  <si>
    <t>LaborShares</t>
  </si>
  <si>
    <t>PctLabForce</t>
  </si>
  <si>
    <t>Indicator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</si>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</sst>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0.0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3546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1" xfId="0" applyFill="1" applyBorder="1"/>
    <xf numFmtId="3" fontId="0" fillId="2" borderId="0" xfId="0" applyNumberFormat="1" applyFill="1"/>
    <xf numFmtId="164" fontId="0" fillId="2" borderId="0" xfId="1" applyNumberFormat="1" applyFont="1" applyFill="1" applyBorder="1" applyAlignment="1"/>
    <xf numFmtId="0" fontId="0" fillId="2" borderId="0" xfId="0" applyFill="1"/>
    <xf numFmtId="165" fontId="0" fillId="2" borderId="0" xfId="0" applyNumberFormat="1" applyFill="1"/>
    <xf numFmtId="0" fontId="0" fillId="2" borderId="2" xfId="0" applyFill="1" applyBorder="1"/>
    <xf numFmtId="165" fontId="0" fillId="2" borderId="3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2" fillId="3" borderId="4" xfId="0" applyFont="1" applyFill="1" applyBorder="1"/>
    <xf numFmtId="0" fontId="0" fillId="0" borderId="0" xfId="0" applyAlignment="1">
      <alignment horizontal="left" indent="1"/>
    </xf>
    <xf numFmtId="166" fontId="0" fillId="0" borderId="0" xfId="0" applyNumberFormat="1"/>
    <xf numFmtId="167" fontId="0" fillId="0" borderId="0" xfId="0" applyNumberFormat="1"/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pivotButton="1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4" borderId="10" xfId="0" applyFill="1" applyBorder="1"/>
    <xf numFmtId="0" fontId="0" fillId="4" borderId="0" xfId="0" applyFill="1"/>
    <xf numFmtId="0" fontId="0" fillId="5" borderId="0" xfId="0" applyFill="1"/>
    <xf numFmtId="0" fontId="0" fillId="5" borderId="11" xfId="0" applyFill="1" applyBorder="1"/>
    <xf numFmtId="167" fontId="0" fillId="4" borderId="0" xfId="0" applyNumberFormat="1" applyFill="1"/>
    <xf numFmtId="167" fontId="0" fillId="5" borderId="0" xfId="0" applyNumberFormat="1" applyFill="1"/>
    <xf numFmtId="167" fontId="0" fillId="5" borderId="11" xfId="0" applyNumberFormat="1" applyFill="1" applyBorder="1"/>
    <xf numFmtId="0" fontId="0" fillId="4" borderId="12" xfId="0" applyFill="1" applyBorder="1"/>
    <xf numFmtId="0" fontId="0" fillId="0" borderId="13" xfId="0" applyBorder="1"/>
    <xf numFmtId="167" fontId="0" fillId="5" borderId="13" xfId="0" applyNumberFormat="1" applyFill="1" applyBorder="1"/>
    <xf numFmtId="167" fontId="0" fillId="5" borderId="14" xfId="0" applyNumberFormat="1" applyFill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3" borderId="4" xfId="0" applyNumberFormat="1" applyFont="1" applyFill="1" applyBorder="1"/>
    <xf numFmtId="167" fontId="0" fillId="0" borderId="0" xfId="0" applyNumberFormat="1" applyAlignment="1">
      <alignment horizontal="center"/>
    </xf>
    <xf numFmtId="0" fontId="0" fillId="6" borderId="6" xfId="0" applyFill="1" applyBorder="1"/>
    <xf numFmtId="0" fontId="0" fillId="7" borderId="6" xfId="0" applyFill="1" applyBorder="1"/>
    <xf numFmtId="0" fontId="0" fillId="6" borderId="5" xfId="0" applyFill="1" applyBorder="1"/>
    <xf numFmtId="0" fontId="0" fillId="7" borderId="5" xfId="0" applyFill="1" applyBorder="1"/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3" fillId="0" borderId="16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NumberFormat="1"/>
  </cellXfs>
  <cellStyles count="2">
    <cellStyle name="Normal" xfId="0" builtinId="0"/>
    <cellStyle name="Percent" xfId="1" builtinId="5"/>
  </cellStyles>
  <dxfs count="22">
    <dxf>
      <numFmt numFmtId="0" formatCode="General"/>
    </dxf>
    <dxf>
      <numFmt numFmtId="0" formatCode="General"/>
    </dxf>
    <dxf>
      <numFmt numFmtId="166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7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2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6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5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4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3.xml"/><Relationship Id="rId27" Type="http://schemas.openxmlformats.org/officeDocument/2006/relationships/connections" Target="connections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7744788800124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'World_AgGDP+'!$B$3</c:f>
              <c:strCache>
                <c:ptCount val="1"/>
                <c:pt idx="0">
                  <c:v>Agric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'World_AgGDP+'!$C$2:$F$2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'World_AgGDP+'!$C$3:$F$3</c:f>
              <c:numCache>
                <c:formatCode>0.0000</c:formatCode>
                <c:ptCount val="4"/>
                <c:pt idx="0">
                  <c:v>4.3224167824000004</c:v>
                </c:pt>
                <c:pt idx="1">
                  <c:v>4.3224167824000004</c:v>
                </c:pt>
                <c:pt idx="2">
                  <c:v>4.3224167824000004</c:v>
                </c:pt>
                <c:pt idx="3">
                  <c:v>4.3224167824000004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E-4D59-9D59-BB8F011200DC}"/>
            </c:ext>
          </c:extLst>
        </c:ser>
        <c:ser>
          <c:idx val="1"/>
          <c:order val="1"/>
          <c:tx>
            <c:strRef>
              <c:f>'World_AgGDP+'!$B$4</c:f>
              <c:strCache>
                <c:ptCount val="1"/>
                <c:pt idx="0">
                  <c:v>Food Proc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'World_AgGDP+'!$C$2:$F$2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'World_AgGDP+'!$C$4:$F$4</c:f>
              <c:numCache>
                <c:formatCode>0.0000</c:formatCode>
                <c:ptCount val="4"/>
                <c:pt idx="1">
                  <c:v>2.7547745705</c:v>
                </c:pt>
                <c:pt idx="2">
                  <c:v>2.7547745705</c:v>
                </c:pt>
                <c:pt idx="3">
                  <c:v>2.7547745705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E-4D59-9D59-BB8F011200DC}"/>
            </c:ext>
          </c:extLst>
        </c:ser>
        <c:ser>
          <c:idx val="2"/>
          <c:order val="2"/>
          <c:tx>
            <c:strRef>
              <c:f>'World_AgGDP+'!$B$5</c:f>
              <c:strCache>
                <c:ptCount val="1"/>
                <c:pt idx="0">
                  <c:v>Food Serv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'World_AgGDP+'!$C$2:$F$2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'World_AgGDP+'!$C$5:$F$5</c:f>
              <c:numCache>
                <c:formatCode>0.0000</c:formatCode>
                <c:ptCount val="4"/>
                <c:pt idx="1">
                  <c:v>2.2477705479000001</c:v>
                </c:pt>
                <c:pt idx="2">
                  <c:v>2.2477705479000001</c:v>
                </c:pt>
                <c:pt idx="3">
                  <c:v>2.2477705479000001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5E-4D59-9D59-BB8F011200DC}"/>
            </c:ext>
          </c:extLst>
        </c:ser>
        <c:ser>
          <c:idx val="3"/>
          <c:order val="3"/>
          <c:tx>
            <c:strRef>
              <c:f>'World_AgGDP+'!$B$6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'World_AgGDP+'!$C$2:$F$2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'World_AgGDP+'!$C$6:$F$6</c:f>
              <c:numCache>
                <c:formatCode>0.0000</c:formatCode>
                <c:ptCount val="4"/>
                <c:pt idx="2">
                  <c:v>2.3356184958999999</c:v>
                </c:pt>
                <c:pt idx="3">
                  <c:v>4.5744428634999998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5E-4D59-9D59-BB8F011200DC}"/>
            </c:ext>
          </c:extLst>
        </c:ser>
        <c:ser>
          <c:idx val="4"/>
          <c:order val="4"/>
          <c:tx>
            <c:strRef>
              <c:f>'World_AgGDP+'!$B$7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'World_AgGDP+'!$C$2:$F$2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'World_AgGDP+'!$C$7:$F$7</c:f>
              <c:numCache>
                <c:formatCode>0.0000</c:formatCode>
                <c:ptCount val="4"/>
                <c:pt idx="2">
                  <c:v>1.3559691906</c:v>
                </c:pt>
                <c:pt idx="3">
                  <c:v>1.3078252077000001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5E-4D59-9D59-BB8F011200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'World_AgGDP+'!$B$8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26599598566083E-2"/>
                  <c:y val="-5.2880054573326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5E-4D59-9D59-BB8F011200DC}"/>
                </c:ext>
              </c:extLst>
            </c:dLbl>
            <c:dLbl>
              <c:idx val="1"/>
              <c:layout>
                <c:manualLayout>
                  <c:x val="-6.1381086529811814E-2"/>
                  <c:y val="-6.169339700221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5E-4D59-9D59-BB8F011200DC}"/>
                </c:ext>
              </c:extLst>
            </c:dLbl>
            <c:dLbl>
              <c:idx val="2"/>
              <c:layout>
                <c:manualLayout>
                  <c:x val="-6.1381086529811814E-2"/>
                  <c:y val="-4.406671214443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5E-4D59-9D59-BB8F011200DC}"/>
                </c:ext>
              </c:extLst>
            </c:dLbl>
            <c:dLbl>
              <c:idx val="3"/>
              <c:layout>
                <c:manualLayout>
                  <c:x val="-6.1381086529811814E-2"/>
                  <c:y val="-3.9660040929994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5E-4D59-9D59-BB8F01120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'World_AgGDP+'!$C$2:$F$2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'World_AgGDP+'!$C$8:$F$8</c:f>
              <c:numCache>
                <c:formatCode>0.0000</c:formatCode>
                <c:ptCount val="4"/>
                <c:pt idx="0">
                  <c:v>4.3224167824000004</c:v>
                </c:pt>
                <c:pt idx="1">
                  <c:v>9.3249619008</c:v>
                </c:pt>
                <c:pt idx="2">
                  <c:v>13.0165495873</c:v>
                </c:pt>
                <c:pt idx="3">
                  <c:v>15.207229972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5E-4D59-9D59-BB8F011200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Total Labor Force: Comparing Activity Based and IO+ Based Estimates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38564438733856E-2"/>
          <c:y val="0.16889504661733612"/>
          <c:w val="0.87527468576649825"/>
          <c:h val="0.66916177661667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LaborShares!$B$29</c:f>
              <c:strCache>
                <c:ptCount val="1"/>
                <c:pt idx="0">
                  <c:v>Fem Unskilled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LaborShares!$C$29:$I$29</c:f>
              <c:numCache>
                <c:formatCode>0.0</c:formatCode>
                <c:ptCount val="7"/>
                <c:pt idx="0">
                  <c:v>1.5264257192999999</c:v>
                </c:pt>
                <c:pt idx="1">
                  <c:v>9.2718988656999998E-2</c:v>
                </c:pt>
                <c:pt idx="2">
                  <c:v>0.40967294574000002</c:v>
                </c:pt>
                <c:pt idx="4">
                  <c:v>1.5982291698</c:v>
                </c:pt>
                <c:pt idx="5">
                  <c:v>8.3701997994999999E-2</c:v>
                </c:pt>
                <c:pt idx="6">
                  <c:v>0.34688642620999999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F-4A9E-BDA9-03B45E2EE4A3}"/>
            </c:ext>
          </c:extLst>
        </c:ser>
        <c:ser>
          <c:idx val="1"/>
          <c:order val="1"/>
          <c:tx>
            <c:strRef>
              <c:f>LaborShares!$B$30</c:f>
              <c:strCache>
                <c:ptCount val="1"/>
                <c:pt idx="0">
                  <c:v>Male Unskilled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LaborShares!$C$30:$I$30</c:f>
              <c:numCache>
                <c:formatCode>0.0</c:formatCode>
                <c:ptCount val="7"/>
                <c:pt idx="0">
                  <c:v>3.2720847129999999</c:v>
                </c:pt>
                <c:pt idx="1">
                  <c:v>0.34741088747999999</c:v>
                </c:pt>
                <c:pt idx="2">
                  <c:v>1.2405916452000001</c:v>
                </c:pt>
                <c:pt idx="4">
                  <c:v>3.4696202278000001</c:v>
                </c:pt>
                <c:pt idx="5">
                  <c:v>0.31494188308999999</c:v>
                </c:pt>
                <c:pt idx="6">
                  <c:v>1.0755251645999999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F-4A9E-BDA9-03B45E2EE4A3}"/>
            </c:ext>
          </c:extLst>
        </c:ser>
        <c:ser>
          <c:idx val="2"/>
          <c:order val="2"/>
          <c:tx>
            <c:strRef>
              <c:f>LaborShares!$B$31</c:f>
              <c:strCache>
                <c:ptCount val="1"/>
                <c:pt idx="0">
                  <c:v>Fem Skilled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LaborShares!$C$31:$I$31</c:f>
              <c:numCache>
                <c:formatCode>0.0</c:formatCode>
                <c:ptCount val="7"/>
                <c:pt idx="0">
                  <c:v>1.4344173484E-2</c:v>
                </c:pt>
                <c:pt idx="1">
                  <c:v>1.50438454E-2</c:v>
                </c:pt>
                <c:pt idx="2">
                  <c:v>0.22264792024999999</c:v>
                </c:pt>
                <c:pt idx="4">
                  <c:v>3.9627768099000003E-2</c:v>
                </c:pt>
                <c:pt idx="5">
                  <c:v>1.3463807292E-2</c:v>
                </c:pt>
                <c:pt idx="6">
                  <c:v>0.19894436001999999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F-4A9E-BDA9-03B45E2EE4A3}"/>
            </c:ext>
          </c:extLst>
        </c:ser>
        <c:ser>
          <c:idx val="3"/>
          <c:order val="3"/>
          <c:tx>
            <c:strRef>
              <c:f>LaborShares!$B$32</c:f>
              <c:strCache>
                <c:ptCount val="1"/>
                <c:pt idx="0">
                  <c:v>Male Skilled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LaborShares!$C$32:$I$32</c:f>
              <c:numCache>
                <c:formatCode>0.0</c:formatCode>
                <c:ptCount val="7"/>
                <c:pt idx="0">
                  <c:v>4.8427630216000002E-2</c:v>
                </c:pt>
                <c:pt idx="1">
                  <c:v>6.1418190598000001E-2</c:v>
                </c:pt>
                <c:pt idx="2">
                  <c:v>0.43041312695</c:v>
                </c:pt>
                <c:pt idx="4">
                  <c:v>0.10068127513</c:v>
                </c:pt>
                <c:pt idx="5">
                  <c:v>5.5051513016000003E-2</c:v>
                </c:pt>
                <c:pt idx="6">
                  <c:v>0.38452616334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2F-4A9E-BDA9-03B45E2EE4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896763375"/>
        <c:axId val="896763855"/>
      </c:barChart>
      <c:lineChart>
        <c:grouping val="standard"/>
        <c:varyColors val="0"/>
        <c:ser>
          <c:idx val="4"/>
          <c:order val="4"/>
          <c:tx>
            <c:strRef>
              <c:f>LaborShares!$B$33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LaborShares!$C$33:$I$33</c:f>
              <c:numCache>
                <c:formatCode>0.0</c:formatCode>
                <c:ptCount val="7"/>
                <c:pt idx="0">
                  <c:v>4.8612822359999992</c:v>
                </c:pt>
                <c:pt idx="1">
                  <c:v>0.516591912135</c:v>
                </c:pt>
                <c:pt idx="2">
                  <c:v>2.30332563814</c:v>
                </c:pt>
                <c:pt idx="4">
                  <c:v>5.208158440829</c:v>
                </c:pt>
                <c:pt idx="5">
                  <c:v>0.46715920139299993</c:v>
                </c:pt>
                <c:pt idx="6">
                  <c:v>2.0058821141699998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2F-4A9E-BDA9-03B45E2EE4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2828095"/>
        <c:axId val="912829055"/>
      </c:lineChart>
      <c:catAx>
        <c:axId val="89676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855"/>
        <c:crosses val="autoZero"/>
        <c:auto val="1"/>
        <c:lblAlgn val="ctr"/>
        <c:lblOffset val="100"/>
        <c:noMultiLvlLbl val="0"/>
      </c:catAx>
      <c:valAx>
        <c:axId val="89676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375"/>
        <c:crosses val="autoZero"/>
        <c:crossBetween val="between"/>
      </c:valAx>
      <c:valAx>
        <c:axId val="912829055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828095"/>
        <c:crosses val="max"/>
        <c:crossBetween val="between"/>
      </c:valAx>
      <c:catAx>
        <c:axId val="912828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282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Total Labor Force: Comparing Activity Based and IO+ Based Estimates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38564438733856E-2"/>
          <c:y val="0.16889504661733612"/>
          <c:w val="0.87527468576649825"/>
          <c:h val="0.66916177661667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LaborShares!$B$52</c:f>
              <c:strCache>
                <c:ptCount val="1"/>
                <c:pt idx="0">
                  <c:v>Fem Unskilled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LaborShares!$C$52:$I$52</c:f>
              <c:numCache>
                <c:formatCode>0.0</c:formatCode>
                <c:ptCount val="7"/>
                <c:pt idx="0">
                  <c:v>2.7351551056000001</c:v>
                </c:pt>
                <c:pt idx="1">
                  <c:v>0.85392099618999995</c:v>
                </c:pt>
                <c:pt idx="2">
                  <c:v>1.8733193874</c:v>
                </c:pt>
                <c:pt idx="4">
                  <c:v>3.0851755141999999</c:v>
                </c:pt>
                <c:pt idx="5">
                  <c:v>0.76301473378999995</c:v>
                </c:pt>
                <c:pt idx="6">
                  <c:v>1.6142050027999999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0F7-9ED7-AB264610873F}"/>
            </c:ext>
          </c:extLst>
        </c:ser>
        <c:ser>
          <c:idx val="1"/>
          <c:order val="1"/>
          <c:tx>
            <c:strRef>
              <c:f>LaborShares!$B$53</c:f>
              <c:strCache>
                <c:ptCount val="1"/>
                <c:pt idx="0">
                  <c:v>Male Unskilled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LaborShares!$C$53:$I$53</c:f>
              <c:numCache>
                <c:formatCode>0.0</c:formatCode>
                <c:ptCount val="7"/>
                <c:pt idx="0">
                  <c:v>10.61663723</c:v>
                </c:pt>
                <c:pt idx="1">
                  <c:v>3.7686595917000001</c:v>
                </c:pt>
                <c:pt idx="2">
                  <c:v>9.0851678848000006</c:v>
                </c:pt>
                <c:pt idx="4">
                  <c:v>12.103147506999999</c:v>
                </c:pt>
                <c:pt idx="5">
                  <c:v>3.3856213092999998</c:v>
                </c:pt>
                <c:pt idx="6">
                  <c:v>7.9816951751999996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0F7-9ED7-AB264610873F}"/>
            </c:ext>
          </c:extLst>
        </c:ser>
        <c:ser>
          <c:idx val="2"/>
          <c:order val="2"/>
          <c:tx>
            <c:strRef>
              <c:f>LaborShares!$B$54</c:f>
              <c:strCache>
                <c:ptCount val="1"/>
                <c:pt idx="0">
                  <c:v>Fem Skilled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LaborShares!$C$54:$I$54</c:f>
              <c:numCache>
                <c:formatCode>0.0</c:formatCode>
                <c:ptCount val="7"/>
                <c:pt idx="0">
                  <c:v>9.0628296137000006E-2</c:v>
                </c:pt>
                <c:pt idx="1">
                  <c:v>0.19413459301</c:v>
                </c:pt>
                <c:pt idx="2">
                  <c:v>1.7484278679</c:v>
                </c:pt>
                <c:pt idx="4">
                  <c:v>0.25171637535000002</c:v>
                </c:pt>
                <c:pt idx="5">
                  <c:v>0.17404480278000001</c:v>
                </c:pt>
                <c:pt idx="6">
                  <c:v>1.6074296236000001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4E-40F7-9ED7-AB264610873F}"/>
            </c:ext>
          </c:extLst>
        </c:ser>
        <c:ser>
          <c:idx val="3"/>
          <c:order val="3"/>
          <c:tx>
            <c:strRef>
              <c:f>LaborShares!$B$55</c:f>
              <c:strCache>
                <c:ptCount val="1"/>
                <c:pt idx="0">
                  <c:v>Male Skilled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LaborShares!$C$55:$I$55</c:f>
              <c:numCache>
                <c:formatCode>0.0</c:formatCode>
                <c:ptCount val="7"/>
                <c:pt idx="0">
                  <c:v>0.21473941207</c:v>
                </c:pt>
                <c:pt idx="1">
                  <c:v>0.55080318450999999</c:v>
                </c:pt>
                <c:pt idx="2">
                  <c:v>2.8324213027999998</c:v>
                </c:pt>
                <c:pt idx="4">
                  <c:v>0.51461100577999996</c:v>
                </c:pt>
                <c:pt idx="5">
                  <c:v>0.49558088182999999</c:v>
                </c:pt>
                <c:pt idx="6">
                  <c:v>2.5877718925000002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4E-40F7-9ED7-AB26461087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896763375"/>
        <c:axId val="896763855"/>
      </c:barChart>
      <c:lineChart>
        <c:grouping val="standard"/>
        <c:varyColors val="0"/>
        <c:ser>
          <c:idx val="4"/>
          <c:order val="4"/>
          <c:tx>
            <c:strRef>
              <c:f>LaborShares!$B$56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LaborShares!$C$56:$I$56</c:f>
              <c:numCache>
                <c:formatCode>0.0</c:formatCode>
                <c:ptCount val="7"/>
                <c:pt idx="0">
                  <c:v>13.657160043807</c:v>
                </c:pt>
                <c:pt idx="1">
                  <c:v>5.3675183654100005</c:v>
                </c:pt>
                <c:pt idx="2">
                  <c:v>15.539336442900002</c:v>
                </c:pt>
                <c:pt idx="4">
                  <c:v>15.95465040233</c:v>
                </c:pt>
                <c:pt idx="5">
                  <c:v>4.8182617276999995</c:v>
                </c:pt>
                <c:pt idx="6">
                  <c:v>13.7911016941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4E-40F7-9ED7-AB26461087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2828095"/>
        <c:axId val="912829055"/>
      </c:lineChart>
      <c:catAx>
        <c:axId val="89676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855"/>
        <c:crosses val="autoZero"/>
        <c:auto val="1"/>
        <c:lblAlgn val="ctr"/>
        <c:lblOffset val="100"/>
        <c:noMultiLvlLbl val="0"/>
      </c:catAx>
      <c:valAx>
        <c:axId val="89676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375"/>
        <c:crosses val="autoZero"/>
        <c:crossBetween val="between"/>
      </c:valAx>
      <c:valAx>
        <c:axId val="912829055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828095"/>
        <c:crosses val="max"/>
        <c:crossBetween val="between"/>
      </c:valAx>
      <c:catAx>
        <c:axId val="912828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282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Total Labor Force: Comparing Activity Based and IO+ Based Estimates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38564438733856E-2"/>
          <c:y val="0.16889504661733612"/>
          <c:w val="0.87527468576649825"/>
          <c:h val="0.66916177661667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LaborShares!$B$76</c:f>
              <c:strCache>
                <c:ptCount val="1"/>
                <c:pt idx="0">
                  <c:v>Fem Unskilled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LaborShares!$C$76:$I$76</c:f>
              <c:numCache>
                <c:formatCode>0.0</c:formatCode>
                <c:ptCount val="7"/>
                <c:pt idx="0">
                  <c:v>2.9962954521</c:v>
                </c:pt>
                <c:pt idx="1">
                  <c:v>2.1794393062999999</c:v>
                </c:pt>
                <c:pt idx="2">
                  <c:v>5.1799101829999996</c:v>
                </c:pt>
                <c:pt idx="4">
                  <c:v>3.7387542725</c:v>
                </c:pt>
                <c:pt idx="5">
                  <c:v>1.9456822871999999</c:v>
                </c:pt>
                <c:pt idx="6">
                  <c:v>4.6712088585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1-4DAE-BA43-F7D666750701}"/>
            </c:ext>
          </c:extLst>
        </c:ser>
        <c:ser>
          <c:idx val="1"/>
          <c:order val="1"/>
          <c:tx>
            <c:strRef>
              <c:f>LaborShares!$B$77</c:f>
              <c:strCache>
                <c:ptCount val="1"/>
                <c:pt idx="0">
                  <c:v>Male Unskilled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LaborShares!$C$77:$I$77</c:f>
              <c:numCache>
                <c:formatCode>0.0</c:formatCode>
                <c:ptCount val="7"/>
                <c:pt idx="0">
                  <c:v>5.6228313445999998</c:v>
                </c:pt>
                <c:pt idx="1">
                  <c:v>4.4037804604000002</c:v>
                </c:pt>
                <c:pt idx="2">
                  <c:v>10.068536758</c:v>
                </c:pt>
                <c:pt idx="4">
                  <c:v>6.9649648665999999</c:v>
                </c:pt>
                <c:pt idx="5">
                  <c:v>3.9719786643999999</c:v>
                </c:pt>
                <c:pt idx="6">
                  <c:v>9.1582050322999997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1-4DAE-BA43-F7D666750701}"/>
            </c:ext>
          </c:extLst>
        </c:ser>
        <c:ser>
          <c:idx val="2"/>
          <c:order val="2"/>
          <c:tx>
            <c:strRef>
              <c:f>LaborShares!$B$78</c:f>
              <c:strCache>
                <c:ptCount val="1"/>
                <c:pt idx="0">
                  <c:v>Fem Skilled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LaborShares!$C$78:$I$78</c:f>
              <c:numCache>
                <c:formatCode>0.0</c:formatCode>
                <c:ptCount val="7"/>
                <c:pt idx="0">
                  <c:v>0.16161102057000001</c:v>
                </c:pt>
                <c:pt idx="1">
                  <c:v>0.39404812454999999</c:v>
                </c:pt>
                <c:pt idx="2">
                  <c:v>3.2236387729999998</c:v>
                </c:pt>
                <c:pt idx="4">
                  <c:v>0.45615094900000003</c:v>
                </c:pt>
                <c:pt idx="5">
                  <c:v>0.35415574908000003</c:v>
                </c:pt>
                <c:pt idx="6">
                  <c:v>2.9689912796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1-4DAE-BA43-F7D666750701}"/>
            </c:ext>
          </c:extLst>
        </c:ser>
        <c:ser>
          <c:idx val="3"/>
          <c:order val="3"/>
          <c:tx>
            <c:strRef>
              <c:f>LaborShares!$B$79</c:f>
              <c:strCache>
                <c:ptCount val="1"/>
                <c:pt idx="0">
                  <c:v>Male Skilled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LaborShares!$C$79:$I$79</c:f>
              <c:numCache>
                <c:formatCode>0.0</c:formatCode>
                <c:ptCount val="7"/>
                <c:pt idx="0">
                  <c:v>0.29241606593000002</c:v>
                </c:pt>
                <c:pt idx="1">
                  <c:v>0.78052717446999997</c:v>
                </c:pt>
                <c:pt idx="2">
                  <c:v>3.7918381691</c:v>
                </c:pt>
                <c:pt idx="4">
                  <c:v>0.66769874096000004</c:v>
                </c:pt>
                <c:pt idx="5">
                  <c:v>0.70570427178999995</c:v>
                </c:pt>
                <c:pt idx="6">
                  <c:v>3.4913783073000002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31-4DAE-BA43-F7D6667507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896763375"/>
        <c:axId val="896763855"/>
      </c:barChart>
      <c:lineChart>
        <c:grouping val="standard"/>
        <c:varyColors val="0"/>
        <c:ser>
          <c:idx val="4"/>
          <c:order val="4"/>
          <c:tx>
            <c:strRef>
              <c:f>LaborShares!$B$80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LaborShares!$C$80:$I$80</c:f>
              <c:numCache>
                <c:formatCode>0.0</c:formatCode>
                <c:ptCount val="7"/>
                <c:pt idx="0">
                  <c:v>9.0731538831999998</c:v>
                </c:pt>
                <c:pt idx="1">
                  <c:v>7.7577950657199999</c:v>
                </c:pt>
                <c:pt idx="2">
                  <c:v>22.263923883100002</c:v>
                </c:pt>
                <c:pt idx="4">
                  <c:v>11.827568829060001</c:v>
                </c:pt>
                <c:pt idx="5">
                  <c:v>6.9775209724700007</c:v>
                </c:pt>
                <c:pt idx="6">
                  <c:v>20.289783477699999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31-4DAE-BA43-F7D6667507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2828095"/>
        <c:axId val="912829055"/>
      </c:lineChart>
      <c:catAx>
        <c:axId val="89676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855"/>
        <c:crosses val="autoZero"/>
        <c:auto val="1"/>
        <c:lblAlgn val="ctr"/>
        <c:lblOffset val="100"/>
        <c:noMultiLvlLbl val="0"/>
      </c:catAx>
      <c:valAx>
        <c:axId val="89676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375"/>
        <c:crosses val="autoZero"/>
        <c:crossBetween val="between"/>
      </c:valAx>
      <c:valAx>
        <c:axId val="912829055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828095"/>
        <c:crosses val="max"/>
        <c:crossBetween val="between"/>
      </c:valAx>
      <c:catAx>
        <c:axId val="912828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282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Total Labor Force: Comparing Activity Based and IO+ Based Estimates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38564438733856E-2"/>
          <c:y val="0.16889504661733612"/>
          <c:w val="0.87527468576649825"/>
          <c:h val="0.66916177661667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LaborShares!$B$98</c:f>
              <c:strCache>
                <c:ptCount val="1"/>
                <c:pt idx="0">
                  <c:v>Fem Unskilled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LaborShares!$C$98:$I$98</c:f>
              <c:numCache>
                <c:formatCode>0.0</c:formatCode>
                <c:ptCount val="7"/>
                <c:pt idx="0">
                  <c:v>0.36087375879</c:v>
                </c:pt>
                <c:pt idx="1">
                  <c:v>0.37897026539000001</c:v>
                </c:pt>
                <c:pt idx="2">
                  <c:v>2.2700681685999999</c:v>
                </c:pt>
                <c:pt idx="4">
                  <c:v>0.49988538027000001</c:v>
                </c:pt>
                <c:pt idx="5">
                  <c:v>0.35772728920000002</c:v>
                </c:pt>
                <c:pt idx="6">
                  <c:v>2.1522994040999999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F-43FC-935F-56AFD42A7D56}"/>
            </c:ext>
          </c:extLst>
        </c:ser>
        <c:ser>
          <c:idx val="1"/>
          <c:order val="1"/>
          <c:tx>
            <c:strRef>
              <c:f>LaborShares!$B$99</c:f>
              <c:strCache>
                <c:ptCount val="1"/>
                <c:pt idx="0">
                  <c:v>Male Unskilled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LaborShares!$C$99:$I$99</c:f>
              <c:numCache>
                <c:formatCode>0.0</c:formatCode>
                <c:ptCount val="7"/>
                <c:pt idx="0">
                  <c:v>0.86754935980000003</c:v>
                </c:pt>
                <c:pt idx="1">
                  <c:v>1.7953988314</c:v>
                </c:pt>
                <c:pt idx="2">
                  <c:v>5.2958660126000003</c:v>
                </c:pt>
                <c:pt idx="4">
                  <c:v>1.2602143288000001</c:v>
                </c:pt>
                <c:pt idx="5">
                  <c:v>1.69835639</c:v>
                </c:pt>
                <c:pt idx="6">
                  <c:v>5.0002436638000001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F-43FC-935F-56AFD42A7D56}"/>
            </c:ext>
          </c:extLst>
        </c:ser>
        <c:ser>
          <c:idx val="2"/>
          <c:order val="2"/>
          <c:tx>
            <c:strRef>
              <c:f>LaborShares!$B$100</c:f>
              <c:strCache>
                <c:ptCount val="1"/>
                <c:pt idx="0">
                  <c:v>Fem Skilled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LaborShares!$C$100:$I$100</c:f>
              <c:numCache>
                <c:formatCode>0.0</c:formatCode>
                <c:ptCount val="7"/>
                <c:pt idx="0">
                  <c:v>0.13039681315000001</c:v>
                </c:pt>
                <c:pt idx="1">
                  <c:v>0.30814939737000002</c:v>
                </c:pt>
                <c:pt idx="2">
                  <c:v>2.9294040202999998</c:v>
                </c:pt>
                <c:pt idx="4">
                  <c:v>0.28336402774000002</c:v>
                </c:pt>
                <c:pt idx="5">
                  <c:v>0.29105889797000001</c:v>
                </c:pt>
                <c:pt idx="6">
                  <c:v>2.7935271262999999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EF-43FC-935F-56AFD42A7D56}"/>
            </c:ext>
          </c:extLst>
        </c:ser>
        <c:ser>
          <c:idx val="3"/>
          <c:order val="3"/>
          <c:tx>
            <c:strRef>
              <c:f>LaborShares!$B$101</c:f>
              <c:strCache>
                <c:ptCount val="1"/>
                <c:pt idx="0">
                  <c:v>Male Skilled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LaborShares!$C$101:$I$101</c:f>
              <c:numCache>
                <c:formatCode>0.0</c:formatCode>
                <c:ptCount val="7"/>
                <c:pt idx="0">
                  <c:v>0.22303718328</c:v>
                </c:pt>
                <c:pt idx="1">
                  <c:v>0.82063090801000005</c:v>
                </c:pt>
                <c:pt idx="2">
                  <c:v>3.2795686721999999</c:v>
                </c:pt>
                <c:pt idx="4">
                  <c:v>0.43068656324999999</c:v>
                </c:pt>
                <c:pt idx="5">
                  <c:v>0.77617120743000001</c:v>
                </c:pt>
                <c:pt idx="6">
                  <c:v>3.1163790225999999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EF-43FC-935F-56AFD42A7D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896763375"/>
        <c:axId val="896763855"/>
      </c:barChart>
      <c:lineChart>
        <c:grouping val="standard"/>
        <c:varyColors val="0"/>
        <c:ser>
          <c:idx val="4"/>
          <c:order val="4"/>
          <c:tx>
            <c:strRef>
              <c:f>LaborShares!$B$102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LaborShares!$C$102:$I$102</c:f>
              <c:numCache>
                <c:formatCode>0.0</c:formatCode>
                <c:ptCount val="7"/>
                <c:pt idx="0">
                  <c:v>1.58185711502</c:v>
                </c:pt>
                <c:pt idx="1">
                  <c:v>3.3031494021699999</c:v>
                </c:pt>
                <c:pt idx="2">
                  <c:v>13.774906873700001</c:v>
                </c:pt>
                <c:pt idx="4">
                  <c:v>2.4741503000600003</c:v>
                </c:pt>
                <c:pt idx="5">
                  <c:v>3.1233137846000001</c:v>
                </c:pt>
                <c:pt idx="6">
                  <c:v>13.062449216800001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EF-43FC-935F-56AFD42A7D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2828095"/>
        <c:axId val="912829055"/>
      </c:lineChart>
      <c:catAx>
        <c:axId val="89676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855"/>
        <c:crosses val="autoZero"/>
        <c:auto val="1"/>
        <c:lblAlgn val="ctr"/>
        <c:lblOffset val="100"/>
        <c:noMultiLvlLbl val="0"/>
      </c:catAx>
      <c:valAx>
        <c:axId val="89676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375"/>
        <c:crosses val="autoZero"/>
        <c:crossBetween val="between"/>
      </c:valAx>
      <c:valAx>
        <c:axId val="912829055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828095"/>
        <c:crosses val="max"/>
        <c:crossBetween val="between"/>
      </c:valAx>
      <c:catAx>
        <c:axId val="912828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282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PctLabForce!$B$3</c:f>
              <c:strCache>
                <c:ptCount val="1"/>
                <c:pt idx="0">
                  <c:v>Fem Unskilled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PctLabForce!$C$2:$G$2</c15:sqref>
                  </c15:fullRef>
                </c:ext>
              </c:extLst>
              <c:f>PctLabForce!$C$2:$F$2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PctLabForce!$C$3:$G$3</c15:sqref>
                  </c15:fullRef>
                </c:ext>
              </c:extLst>
              <c:f>PctLabForce!$C$3:$F$3</c:f>
              <c:numCache>
                <c:formatCode>0.0</c:formatCode>
                <c:ptCount val="4"/>
                <c:pt idx="0">
                  <c:v>20.807025909</c:v>
                </c:pt>
                <c:pt idx="1">
                  <c:v>8.9259757995999998</c:v>
                </c:pt>
                <c:pt idx="2">
                  <c:v>9.5632848740000007</c:v>
                </c:pt>
                <c:pt idx="3">
                  <c:v>2.6789264679000002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0-402E-BE03-52CC3AC0911F}"/>
            </c:ext>
          </c:extLst>
        </c:ser>
        <c:ser>
          <c:idx val="2"/>
          <c:order val="2"/>
          <c:tx>
            <c:strRef>
              <c:f>PctLabForce!$B$5</c:f>
              <c:strCache>
                <c:ptCount val="1"/>
                <c:pt idx="0">
                  <c:v>Mal Unskilled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PctLabForce!$C$2:$G$2</c15:sqref>
                  </c15:fullRef>
                </c:ext>
              </c:extLst>
              <c:f>PctLabForce!$C$2:$F$2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PctLabForce!$C$5:$G$5</c15:sqref>
                  </c15:fullRef>
                </c:ext>
              </c:extLst>
              <c:f>PctLabForce!$C$5:$F$5</c:f>
              <c:numCache>
                <c:formatCode>0.0</c:formatCode>
                <c:ptCount val="4"/>
                <c:pt idx="0">
                  <c:v>45.170291900999999</c:v>
                </c:pt>
                <c:pt idx="1">
                  <c:v>35.016613006999997</c:v>
                </c:pt>
                <c:pt idx="2">
                  <c:v>17.815544127999999</c:v>
                </c:pt>
                <c:pt idx="3">
                  <c:v>6.7535910605999998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0-402E-BE03-52CC3AC0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2688"/>
        <c:axId val="103773168"/>
      </c:lineChart>
      <c:lineChart>
        <c:grouping val="standard"/>
        <c:varyColors val="0"/>
        <c:ser>
          <c:idx val="1"/>
          <c:order val="1"/>
          <c:tx>
            <c:strRef>
              <c:f>PctLabForce!$B$4</c:f>
              <c:strCache>
                <c:ptCount val="1"/>
                <c:pt idx="0">
                  <c:v>Fem Skilled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PctLabForce!$C$2:$G$2</c15:sqref>
                  </c15:fullRef>
                </c:ext>
              </c:extLst>
              <c:f>PctLabForce!$C$2:$F$2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PctLabForce!$C$4:$G$4</c15:sqref>
                  </c15:fullRef>
                </c:ext>
              </c:extLst>
              <c:f>PctLabForce!$C$4:$F$4</c:f>
              <c:numCache>
                <c:formatCode>0.0</c:formatCode>
                <c:ptCount val="4"/>
                <c:pt idx="0">
                  <c:v>0.51590597630000001</c:v>
                </c:pt>
                <c:pt idx="1">
                  <c:v>0.72826141118999999</c:v>
                </c:pt>
                <c:pt idx="2">
                  <c:v>1.1667795181</c:v>
                </c:pt>
                <c:pt idx="3">
                  <c:v>1.5185709000000001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30-402E-BE03-52CC3AC0911F}"/>
            </c:ext>
          </c:extLst>
        </c:ser>
        <c:ser>
          <c:idx val="3"/>
          <c:order val="3"/>
          <c:tx>
            <c:strRef>
              <c:f>PctLabForce!$B$6</c:f>
              <c:strCache>
                <c:ptCount val="1"/>
                <c:pt idx="0">
                  <c:v>Mal Skilled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PctLabForce!$C$2:$G$2</c15:sqref>
                  </c15:fullRef>
                </c:ext>
              </c:extLst>
              <c:f>PctLabForce!$C$2:$F$2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PctLabForce!$C$6:$G$6</c15:sqref>
                  </c15:fullRef>
                </c:ext>
              </c:extLst>
              <c:f>PctLabForce!$C$6:$F$6</c:f>
              <c:numCache>
                <c:formatCode>0.0</c:formatCode>
                <c:ptCount val="4"/>
                <c:pt idx="0">
                  <c:v>1.3107494116</c:v>
                </c:pt>
                <c:pt idx="1">
                  <c:v>1.4888635874</c:v>
                </c:pt>
                <c:pt idx="2">
                  <c:v>1.7078932523999999</c:v>
                </c:pt>
                <c:pt idx="3">
                  <c:v>2.3080844879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30-402E-BE03-52CC3AC0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99903"/>
        <c:axId val="534999423"/>
      </c:lineChart>
      <c:catAx>
        <c:axId val="1037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3168"/>
        <c:crosses val="autoZero"/>
        <c:auto val="1"/>
        <c:lblAlgn val="ctr"/>
        <c:lblOffset val="100"/>
        <c:noMultiLvlLbl val="0"/>
      </c:catAx>
      <c:valAx>
        <c:axId val="103773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Unskilled labor (percent of total labor force)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72688"/>
        <c:crosses val="autoZero"/>
        <c:crossBetween val="between"/>
      </c:valAx>
      <c:valAx>
        <c:axId val="53499942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Skilled labor (percent of total labor force)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99903"/>
        <c:crosses val="max"/>
        <c:crossBetween val="between"/>
      </c:valAx>
      <c:catAx>
        <c:axId val="534999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499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7744788800124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'World_AgGDP+'!$B$23</c:f>
              <c:strCache>
                <c:ptCount val="1"/>
                <c:pt idx="0">
                  <c:v>Agric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'World_AgGDP+'!$C$22:$F$22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'World_AgGDP+'!$C$23:$F$23</c:f>
              <c:numCache>
                <c:formatCode>0.0000</c:formatCode>
                <c:ptCount val="4"/>
                <c:pt idx="0">
                  <c:v>29.270221710000001</c:v>
                </c:pt>
                <c:pt idx="1">
                  <c:v>29.270221710000001</c:v>
                </c:pt>
                <c:pt idx="2">
                  <c:v>29.270221710000001</c:v>
                </c:pt>
                <c:pt idx="3">
                  <c:v>29.270221710000001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A-411A-851C-7579D537659D}"/>
            </c:ext>
          </c:extLst>
        </c:ser>
        <c:ser>
          <c:idx val="1"/>
          <c:order val="1"/>
          <c:tx>
            <c:strRef>
              <c:f>'World_AgGDP+'!$B$24</c:f>
              <c:strCache>
                <c:ptCount val="1"/>
                <c:pt idx="0">
                  <c:v>Food Proc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'World_AgGDP+'!$C$22:$F$22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'World_AgGDP+'!$C$24:$F$24</c:f>
              <c:numCache>
                <c:formatCode>0.0000</c:formatCode>
                <c:ptCount val="4"/>
                <c:pt idx="1">
                  <c:v>4.9308042525999998</c:v>
                </c:pt>
                <c:pt idx="2">
                  <c:v>4.9308042525999998</c:v>
                </c:pt>
                <c:pt idx="3">
                  <c:v>4.9308042525999998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5A-411A-851C-7579D537659D}"/>
            </c:ext>
          </c:extLst>
        </c:ser>
        <c:ser>
          <c:idx val="2"/>
          <c:order val="2"/>
          <c:tx>
            <c:strRef>
              <c:f>'World_AgGDP+'!$B$25</c:f>
              <c:strCache>
                <c:ptCount val="1"/>
                <c:pt idx="0">
                  <c:v>Food Serv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'World_AgGDP+'!$C$22:$F$22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'World_AgGDP+'!$C$25:$F$25</c:f>
              <c:numCache>
                <c:formatCode>0.0000</c:formatCode>
                <c:ptCount val="4"/>
                <c:pt idx="1">
                  <c:v>1.1702541113</c:v>
                </c:pt>
                <c:pt idx="2">
                  <c:v>1.1702541113</c:v>
                </c:pt>
                <c:pt idx="3">
                  <c:v>1.1702541113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5A-411A-851C-7579D537659D}"/>
            </c:ext>
          </c:extLst>
        </c:ser>
        <c:ser>
          <c:idx val="3"/>
          <c:order val="3"/>
          <c:tx>
            <c:strRef>
              <c:f>'World_AgGDP+'!$B$26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'World_AgGDP+'!$C$22:$F$22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'World_AgGDP+'!$C$26:$F$26</c:f>
              <c:numCache>
                <c:formatCode>0.0000</c:formatCode>
                <c:ptCount val="4"/>
                <c:pt idx="2">
                  <c:v>4.3436045646999997</c:v>
                </c:pt>
                <c:pt idx="3">
                  <c:v>6.5862994194000004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5A-411A-851C-7579D537659D}"/>
            </c:ext>
          </c:extLst>
        </c:ser>
        <c:ser>
          <c:idx val="4"/>
          <c:order val="4"/>
          <c:tx>
            <c:strRef>
              <c:f>'World_AgGDP+'!$B$27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'World_AgGDP+'!$C$22:$F$22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'World_AgGDP+'!$C$27:$F$27</c:f>
              <c:numCache>
                <c:formatCode>0.0000</c:formatCode>
                <c:ptCount val="4"/>
                <c:pt idx="2">
                  <c:v>2.0350925921999998</c:v>
                </c:pt>
                <c:pt idx="3">
                  <c:v>2.1358804703000001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5A-411A-851C-7579D53765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'World_AgGDP+'!$B$28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26599598566083E-2"/>
                  <c:y val="-5.2880054573326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5A-411A-851C-7579D537659D}"/>
                </c:ext>
              </c:extLst>
            </c:dLbl>
            <c:dLbl>
              <c:idx val="1"/>
              <c:layout>
                <c:manualLayout>
                  <c:x val="-6.1381086529811814E-2"/>
                  <c:y val="-6.169339700221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5A-411A-851C-7579D537659D}"/>
                </c:ext>
              </c:extLst>
            </c:dLbl>
            <c:dLbl>
              <c:idx val="2"/>
              <c:layout>
                <c:manualLayout>
                  <c:x val="-6.1381086529811814E-2"/>
                  <c:y val="-4.406671214443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5A-411A-851C-7579D537659D}"/>
                </c:ext>
              </c:extLst>
            </c:dLbl>
            <c:dLbl>
              <c:idx val="3"/>
              <c:layout>
                <c:manualLayout>
                  <c:x val="-6.1381086529811814E-2"/>
                  <c:y val="-3.9660040929994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5A-411A-851C-7579D53765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'World_AgGDP+'!$C$22:$F$22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'World_AgGDP+'!$C$28:$F$28</c:f>
              <c:numCache>
                <c:formatCode>0.0000</c:formatCode>
                <c:ptCount val="4"/>
                <c:pt idx="0">
                  <c:v>29.270221710000001</c:v>
                </c:pt>
                <c:pt idx="1">
                  <c:v>35.371280073899996</c:v>
                </c:pt>
                <c:pt idx="2">
                  <c:v>41.749977230799999</c:v>
                </c:pt>
                <c:pt idx="3">
                  <c:v>44.093459963599997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95A-411A-851C-7579D537659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7744788800124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'World_AgGDP+'!$B$43</c:f>
              <c:strCache>
                <c:ptCount val="1"/>
                <c:pt idx="0">
                  <c:v>Agric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'World_AgGDP+'!$C$42:$F$42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'World_AgGDP+'!$C$43:$F$43</c:f>
              <c:numCache>
                <c:formatCode>0.0000</c:formatCode>
                <c:ptCount val="4"/>
                <c:pt idx="0">
                  <c:v>14.934080123999999</c:v>
                </c:pt>
                <c:pt idx="1">
                  <c:v>14.934080123999999</c:v>
                </c:pt>
                <c:pt idx="2">
                  <c:v>14.934080123999999</c:v>
                </c:pt>
                <c:pt idx="3">
                  <c:v>14.934080123999999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5-4141-A299-69D3DFB4B0E9}"/>
            </c:ext>
          </c:extLst>
        </c:ser>
        <c:ser>
          <c:idx val="1"/>
          <c:order val="1"/>
          <c:tx>
            <c:strRef>
              <c:f>'World_AgGDP+'!$B$44</c:f>
              <c:strCache>
                <c:ptCount val="1"/>
                <c:pt idx="0">
                  <c:v>Food Proc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'World_AgGDP+'!$C$42:$F$42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'World_AgGDP+'!$C$44:$F$44</c:f>
              <c:numCache>
                <c:formatCode>0.0000</c:formatCode>
                <c:ptCount val="4"/>
                <c:pt idx="1">
                  <c:v>5.3809580803000001</c:v>
                </c:pt>
                <c:pt idx="2">
                  <c:v>5.3809580803000001</c:v>
                </c:pt>
                <c:pt idx="3">
                  <c:v>5.3809580803000001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5-4141-A299-69D3DFB4B0E9}"/>
            </c:ext>
          </c:extLst>
        </c:ser>
        <c:ser>
          <c:idx val="2"/>
          <c:order val="2"/>
          <c:tx>
            <c:strRef>
              <c:f>'World_AgGDP+'!$B$45</c:f>
              <c:strCache>
                <c:ptCount val="1"/>
                <c:pt idx="0">
                  <c:v>Food Serv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'World_AgGDP+'!$C$42:$F$42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'World_AgGDP+'!$C$45:$F$45</c:f>
              <c:numCache>
                <c:formatCode>0.0000</c:formatCode>
                <c:ptCount val="4"/>
                <c:pt idx="1">
                  <c:v>1.5791994332999999</c:v>
                </c:pt>
                <c:pt idx="2">
                  <c:v>1.5791994332999999</c:v>
                </c:pt>
                <c:pt idx="3">
                  <c:v>1.5791994332999999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5-4141-A299-69D3DFB4B0E9}"/>
            </c:ext>
          </c:extLst>
        </c:ser>
        <c:ser>
          <c:idx val="3"/>
          <c:order val="3"/>
          <c:tx>
            <c:strRef>
              <c:f>'World_AgGDP+'!$B$46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'World_AgGDP+'!$C$42:$F$42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'World_AgGDP+'!$C$46:$F$46</c:f>
              <c:numCache>
                <c:formatCode>0.0000</c:formatCode>
                <c:ptCount val="4"/>
                <c:pt idx="2">
                  <c:v>2.957960844</c:v>
                </c:pt>
                <c:pt idx="3">
                  <c:v>5.5543489456000001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5-4141-A299-69D3DFB4B0E9}"/>
            </c:ext>
          </c:extLst>
        </c:ser>
        <c:ser>
          <c:idx val="4"/>
          <c:order val="4"/>
          <c:tx>
            <c:strRef>
              <c:f>'World_AgGDP+'!$B$47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'World_AgGDP+'!$C$42:$F$42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'World_AgGDP+'!$C$47:$F$47</c:f>
              <c:numCache>
                <c:formatCode>0.0000</c:formatCode>
                <c:ptCount val="4"/>
                <c:pt idx="2">
                  <c:v>2.3906457423999998</c:v>
                </c:pt>
                <c:pt idx="3">
                  <c:v>2.6306769848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D5-4141-A299-69D3DFB4B0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'World_AgGDP+'!$B$48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26599598566083E-2"/>
                  <c:y val="-5.2880054573326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D5-4141-A299-69D3DFB4B0E9}"/>
                </c:ext>
              </c:extLst>
            </c:dLbl>
            <c:dLbl>
              <c:idx val="1"/>
              <c:layout>
                <c:manualLayout>
                  <c:x val="-6.1381086529811814E-2"/>
                  <c:y val="-6.169339700221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D5-4141-A299-69D3DFB4B0E9}"/>
                </c:ext>
              </c:extLst>
            </c:dLbl>
            <c:dLbl>
              <c:idx val="2"/>
              <c:layout>
                <c:manualLayout>
                  <c:x val="-6.1381086529811814E-2"/>
                  <c:y val="-4.406671214443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D5-4141-A299-69D3DFB4B0E9}"/>
                </c:ext>
              </c:extLst>
            </c:dLbl>
            <c:dLbl>
              <c:idx val="3"/>
              <c:layout>
                <c:manualLayout>
                  <c:x val="-6.1381086529811814E-2"/>
                  <c:y val="-3.9660040929994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D5-4141-A299-69D3DFB4B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'World_AgGDP+'!$C$42:$F$42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'World_AgGDP+'!$C$48:$F$48</c:f>
              <c:numCache>
                <c:formatCode>0.0000</c:formatCode>
                <c:ptCount val="4"/>
                <c:pt idx="0">
                  <c:v>14.934080123999999</c:v>
                </c:pt>
                <c:pt idx="1">
                  <c:v>21.8942376376</c:v>
                </c:pt>
                <c:pt idx="2">
                  <c:v>27.242844223999999</c:v>
                </c:pt>
                <c:pt idx="3">
                  <c:v>30.079263568000002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D5-4141-A299-69D3DFB4B0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7744788800124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'World_AgGDP+'!$B$63</c:f>
              <c:strCache>
                <c:ptCount val="1"/>
                <c:pt idx="0">
                  <c:v>Agric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'World_AgGDP+'!$C$62:$F$62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'World_AgGDP+'!$C$63:$F$63</c:f>
              <c:numCache>
                <c:formatCode>0.0000</c:formatCode>
                <c:ptCount val="4"/>
                <c:pt idx="0">
                  <c:v>7.0084228515999998</c:v>
                </c:pt>
                <c:pt idx="1">
                  <c:v>7.0084228515999998</c:v>
                </c:pt>
                <c:pt idx="2">
                  <c:v>7.0084228515999998</c:v>
                </c:pt>
                <c:pt idx="3">
                  <c:v>7.0084228515999998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1-42A7-9B1B-F3206F53FD39}"/>
            </c:ext>
          </c:extLst>
        </c:ser>
        <c:ser>
          <c:idx val="1"/>
          <c:order val="1"/>
          <c:tx>
            <c:strRef>
              <c:f>'World_AgGDP+'!$B$64</c:f>
              <c:strCache>
                <c:ptCount val="1"/>
                <c:pt idx="0">
                  <c:v>Food Proc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'World_AgGDP+'!$C$62:$F$62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'World_AgGDP+'!$C$64:$F$64</c:f>
              <c:numCache>
                <c:formatCode>0.0000</c:formatCode>
                <c:ptCount val="4"/>
                <c:pt idx="1">
                  <c:v>3.5661549568000002</c:v>
                </c:pt>
                <c:pt idx="2">
                  <c:v>3.5661549568000002</c:v>
                </c:pt>
                <c:pt idx="3">
                  <c:v>3.5661549568000002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1-42A7-9B1B-F3206F53FD39}"/>
            </c:ext>
          </c:extLst>
        </c:ser>
        <c:ser>
          <c:idx val="2"/>
          <c:order val="2"/>
          <c:tx>
            <c:strRef>
              <c:f>'World_AgGDP+'!$B$65</c:f>
              <c:strCache>
                <c:ptCount val="1"/>
                <c:pt idx="0">
                  <c:v>Food Serv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'World_AgGDP+'!$C$62:$F$62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'World_AgGDP+'!$C$65:$F$65</c:f>
              <c:numCache>
                <c:formatCode>0.0000</c:formatCode>
                <c:ptCount val="4"/>
                <c:pt idx="1">
                  <c:v>1.6702840327999999</c:v>
                </c:pt>
                <c:pt idx="2">
                  <c:v>1.6702840327999999</c:v>
                </c:pt>
                <c:pt idx="3">
                  <c:v>1.6702840327999999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91-42A7-9B1B-F3206F53FD39}"/>
            </c:ext>
          </c:extLst>
        </c:ser>
        <c:ser>
          <c:idx val="3"/>
          <c:order val="3"/>
          <c:tx>
            <c:strRef>
              <c:f>'World_AgGDP+'!$B$66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'World_AgGDP+'!$C$62:$F$62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'World_AgGDP+'!$C$66:$F$66</c:f>
              <c:numCache>
                <c:formatCode>0.0000</c:formatCode>
                <c:ptCount val="4"/>
                <c:pt idx="2">
                  <c:v>2.5614652634000001</c:v>
                </c:pt>
                <c:pt idx="3">
                  <c:v>5.5684685707000003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91-42A7-9B1B-F3206F53FD39}"/>
            </c:ext>
          </c:extLst>
        </c:ser>
        <c:ser>
          <c:idx val="4"/>
          <c:order val="4"/>
          <c:tx>
            <c:strRef>
              <c:f>'World_AgGDP+'!$B$67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'World_AgGDP+'!$C$62:$F$62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'World_AgGDP+'!$C$67:$F$67</c:f>
              <c:numCache>
                <c:formatCode>0.0000</c:formatCode>
                <c:ptCount val="4"/>
                <c:pt idx="2">
                  <c:v>2.0068862437999999</c:v>
                </c:pt>
                <c:pt idx="3">
                  <c:v>2.4457128047999999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1-42A7-9B1B-F3206F53F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'World_AgGDP+'!$B$68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26599598566083E-2"/>
                  <c:y val="-5.2880054573326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91-42A7-9B1B-F3206F53FD39}"/>
                </c:ext>
              </c:extLst>
            </c:dLbl>
            <c:dLbl>
              <c:idx val="1"/>
              <c:layout>
                <c:manualLayout>
                  <c:x val="-6.1381086529811814E-2"/>
                  <c:y val="-6.169339700221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91-42A7-9B1B-F3206F53FD39}"/>
                </c:ext>
              </c:extLst>
            </c:dLbl>
            <c:dLbl>
              <c:idx val="2"/>
              <c:layout>
                <c:manualLayout>
                  <c:x val="-6.1381086529811814E-2"/>
                  <c:y val="-4.406671214443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91-42A7-9B1B-F3206F53FD39}"/>
                </c:ext>
              </c:extLst>
            </c:dLbl>
            <c:dLbl>
              <c:idx val="3"/>
              <c:layout>
                <c:manualLayout>
                  <c:x val="-6.1381086529811814E-2"/>
                  <c:y val="-3.9660040929994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91-42A7-9B1B-F3206F53FD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'World_AgGDP+'!$C$62:$F$62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'World_AgGDP+'!$C$68:$F$68</c:f>
              <c:numCache>
                <c:formatCode>0.0000</c:formatCode>
                <c:ptCount val="4"/>
                <c:pt idx="0">
                  <c:v>7.0084228515999998</c:v>
                </c:pt>
                <c:pt idx="1">
                  <c:v>12.244861841200001</c:v>
                </c:pt>
                <c:pt idx="2">
                  <c:v>16.813213348400001</c:v>
                </c:pt>
                <c:pt idx="3">
                  <c:v>20.2590432167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191-42A7-9B1B-F3206F53F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7744788800124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'World_AgGDP+'!$B$83</c:f>
              <c:strCache>
                <c:ptCount val="1"/>
                <c:pt idx="0">
                  <c:v>Agric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'World_AgGDP+'!$C$82:$F$82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'World_AgGDP+'!$C$83:$F$83</c:f>
              <c:numCache>
                <c:formatCode>0.0000</c:formatCode>
                <c:ptCount val="4"/>
                <c:pt idx="0">
                  <c:v>1.5113486052</c:v>
                </c:pt>
                <c:pt idx="1">
                  <c:v>1.5113486052</c:v>
                </c:pt>
                <c:pt idx="2">
                  <c:v>1.5113486052</c:v>
                </c:pt>
                <c:pt idx="3">
                  <c:v>1.5113486052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C-4766-95F9-BC6270FA8756}"/>
            </c:ext>
          </c:extLst>
        </c:ser>
        <c:ser>
          <c:idx val="1"/>
          <c:order val="1"/>
          <c:tx>
            <c:strRef>
              <c:f>'World_AgGDP+'!$B$84</c:f>
              <c:strCache>
                <c:ptCount val="1"/>
                <c:pt idx="0">
                  <c:v>Food Proc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'World_AgGDP+'!$C$82:$F$82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'World_AgGDP+'!$C$84:$F$84</c:f>
              <c:numCache>
                <c:formatCode>0.0000</c:formatCode>
                <c:ptCount val="4"/>
                <c:pt idx="1">
                  <c:v>2.0331895351</c:v>
                </c:pt>
                <c:pt idx="2">
                  <c:v>2.0331895351</c:v>
                </c:pt>
                <c:pt idx="3">
                  <c:v>2.0331895351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C-4766-95F9-BC6270FA8756}"/>
            </c:ext>
          </c:extLst>
        </c:ser>
        <c:ser>
          <c:idx val="2"/>
          <c:order val="2"/>
          <c:tx>
            <c:strRef>
              <c:f>'World_AgGDP+'!$B$85</c:f>
              <c:strCache>
                <c:ptCount val="1"/>
                <c:pt idx="0">
                  <c:v>Food Serv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'World_AgGDP+'!$C$82:$F$82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'World_AgGDP+'!$C$85:$F$85</c:f>
              <c:numCache>
                <c:formatCode>0.0000</c:formatCode>
                <c:ptCount val="4"/>
                <c:pt idx="1">
                  <c:v>2.5928144455000002</c:v>
                </c:pt>
                <c:pt idx="2">
                  <c:v>2.5928144455000002</c:v>
                </c:pt>
                <c:pt idx="3">
                  <c:v>2.5928144455000002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C-4766-95F9-BC6270FA8756}"/>
            </c:ext>
          </c:extLst>
        </c:ser>
        <c:ser>
          <c:idx val="3"/>
          <c:order val="3"/>
          <c:tx>
            <c:strRef>
              <c:f>'World_AgGDP+'!$B$86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'World_AgGDP+'!$C$82:$F$82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'World_AgGDP+'!$C$86:$F$86</c:f>
              <c:numCache>
                <c:formatCode>0.0000</c:formatCode>
                <c:ptCount val="4"/>
                <c:pt idx="2">
                  <c:v>2.1740746498000001</c:v>
                </c:pt>
                <c:pt idx="3">
                  <c:v>4.0315666199000004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C-4766-95F9-BC6270FA8756}"/>
            </c:ext>
          </c:extLst>
        </c:ser>
        <c:ser>
          <c:idx val="4"/>
          <c:order val="4"/>
          <c:tx>
            <c:strRef>
              <c:f>'World_AgGDP+'!$B$87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'World_AgGDP+'!$C$82:$F$82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'World_AgGDP+'!$C$87:$F$87</c:f>
              <c:numCache>
                <c:formatCode>0.0000</c:formatCode>
                <c:ptCount val="4"/>
                <c:pt idx="2">
                  <c:v>0.89001053572</c:v>
                </c:pt>
                <c:pt idx="3">
                  <c:v>0.65978187323000004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C-4766-95F9-BC6270FA87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'World_AgGDP+'!$B$88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26599598566083E-2"/>
                  <c:y val="-5.2880054573326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C-4766-95F9-BC6270FA8756}"/>
                </c:ext>
              </c:extLst>
            </c:dLbl>
            <c:dLbl>
              <c:idx val="1"/>
              <c:layout>
                <c:manualLayout>
                  <c:x val="-6.1381086529811814E-2"/>
                  <c:y val="-6.1693397002214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0C-4766-95F9-BC6270FA8756}"/>
                </c:ext>
              </c:extLst>
            </c:dLbl>
            <c:dLbl>
              <c:idx val="2"/>
              <c:layout>
                <c:manualLayout>
                  <c:x val="-6.1381086529811814E-2"/>
                  <c:y val="-4.4066712144438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0C-4766-95F9-BC6270FA8756}"/>
                </c:ext>
              </c:extLst>
            </c:dLbl>
            <c:dLbl>
              <c:idx val="3"/>
              <c:layout>
                <c:manualLayout>
                  <c:x val="-6.1381086529811814E-2"/>
                  <c:y val="-3.9660040929994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0C-4766-95F9-BC6270FA8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'World_AgGDP+'!$C$82:$F$82</c:f>
              <c:strCache>
                <c:ptCount val="4"/>
                <c:pt idx="0">
                  <c:v>Agriculture</c:v>
                </c:pt>
                <c:pt idx="1">
                  <c:v>Agrifood</c:v>
                </c:pt>
                <c:pt idx="2">
                  <c:v>Activity AgGDP+ </c:v>
                </c:pt>
                <c:pt idx="3">
                  <c:v>IO AgGDP+</c:v>
                </c:pt>
              </c:strCache>
            </c:strRef>
          </c:cat>
          <c:val>
            <c:numRef>
              <c:f>'World_AgGDP+'!$C$88:$F$88</c:f>
              <c:numCache>
                <c:formatCode>0.0000</c:formatCode>
                <c:ptCount val="4"/>
                <c:pt idx="0">
                  <c:v>1.5113486052</c:v>
                </c:pt>
                <c:pt idx="1">
                  <c:v>6.1373525858000004</c:v>
                </c:pt>
                <c:pt idx="2">
                  <c:v>9.2014377713200002</c:v>
                </c:pt>
                <c:pt idx="3">
                  <c:v>10.828701078929999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0C-4766-95F9-BC6270FA87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8972152762379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'All_AgGDP+'!$B$3</c:f>
              <c:strCache>
                <c:ptCount val="1"/>
                <c:pt idx="0">
                  <c:v>AFF VA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'All_AgGDP+'!$C$2:$G$2</c15:sqref>
                  </c15:fullRef>
                </c:ext>
              </c:extLst>
              <c:f>'All_AgGDP+'!$C$2:$F$2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'All_AgGDP+'!$C$3:$G$3</c15:sqref>
                  </c15:fullRef>
                </c:ext>
              </c:extLst>
              <c:f>'All_AgGDP+'!$C$3:$F$3</c:f>
              <c:numCache>
                <c:formatCode>0.00</c:formatCode>
                <c:ptCount val="4"/>
                <c:pt idx="0">
                  <c:v>29.270221710000001</c:v>
                </c:pt>
                <c:pt idx="1">
                  <c:v>14.934080123999999</c:v>
                </c:pt>
                <c:pt idx="2">
                  <c:v>7.0084228515999998</c:v>
                </c:pt>
                <c:pt idx="3">
                  <c:v>1.5113486052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0-4E94-8176-DFFFBB4CDC44}"/>
            </c:ext>
          </c:extLst>
        </c:ser>
        <c:ser>
          <c:idx val="1"/>
          <c:order val="1"/>
          <c:tx>
            <c:strRef>
              <c:f>'All_AgGDP+'!$B$4</c:f>
              <c:strCache>
                <c:ptCount val="1"/>
                <c:pt idx="0">
                  <c:v>FPR 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'All_AgGDP+'!$C$2:$G$2</c15:sqref>
                  </c15:fullRef>
                </c:ext>
              </c:extLst>
              <c:f>'All_AgGDP+'!$C$2:$F$2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'All_AgGDP+'!$C$4:$G$4</c15:sqref>
                  </c15:fullRef>
                </c:ext>
              </c:extLst>
              <c:f>'All_AgGDP+'!$C$4:$F$4</c:f>
              <c:numCache>
                <c:formatCode>0.00</c:formatCode>
                <c:ptCount val="4"/>
                <c:pt idx="0">
                  <c:v>4.9308042525999998</c:v>
                </c:pt>
                <c:pt idx="1">
                  <c:v>5.3809580803000001</c:v>
                </c:pt>
                <c:pt idx="2">
                  <c:v>3.5661549568000002</c:v>
                </c:pt>
                <c:pt idx="3">
                  <c:v>2.0331895351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0-4E94-8176-DFFFBB4CDC44}"/>
            </c:ext>
          </c:extLst>
        </c:ser>
        <c:ser>
          <c:idx val="2"/>
          <c:order val="2"/>
          <c:tx>
            <c:strRef>
              <c:f>'All_AgGDP+'!$B$5</c:f>
              <c:strCache>
                <c:ptCount val="1"/>
                <c:pt idx="0">
                  <c:v>FSV VA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'All_AgGDP+'!$C$2:$G$2</c15:sqref>
                  </c15:fullRef>
                </c:ext>
              </c:extLst>
              <c:f>'All_AgGDP+'!$C$2:$F$2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'All_AgGDP+'!$C$5:$G$5</c15:sqref>
                  </c15:fullRef>
                </c:ext>
              </c:extLst>
              <c:f>'All_AgGDP+'!$C$5:$F$5</c:f>
              <c:numCache>
                <c:formatCode>0.00</c:formatCode>
                <c:ptCount val="4"/>
                <c:pt idx="0">
                  <c:v>1.1702541113</c:v>
                </c:pt>
                <c:pt idx="1">
                  <c:v>1.5791994332999999</c:v>
                </c:pt>
                <c:pt idx="2">
                  <c:v>1.6702840327999999</c:v>
                </c:pt>
                <c:pt idx="3">
                  <c:v>2.5928144455000002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0-4E94-8176-DFFFBB4CDC44}"/>
            </c:ext>
          </c:extLst>
        </c:ser>
        <c:ser>
          <c:idx val="3"/>
          <c:order val="3"/>
          <c:tx>
            <c:strRef>
              <c:f>'All_AgGDP+'!$B$6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'All_AgGDP+'!$C$2:$G$2</c15:sqref>
                  </c15:fullRef>
                </c:ext>
              </c:extLst>
              <c:f>'All_AgGDP+'!$C$2:$F$2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'All_AgGDP+'!$C$6:$G$6</c15:sqref>
                  </c15:fullRef>
                </c:ext>
              </c:extLst>
              <c:f>'All_AgGDP+'!$C$6:$F$6</c:f>
              <c:numCache>
                <c:formatCode>0.00</c:formatCode>
                <c:ptCount val="4"/>
                <c:pt idx="0">
                  <c:v>6.5862994194000004</c:v>
                </c:pt>
                <c:pt idx="1">
                  <c:v>5.5543489456000001</c:v>
                </c:pt>
                <c:pt idx="2">
                  <c:v>5.5684685707000003</c:v>
                </c:pt>
                <c:pt idx="3">
                  <c:v>4.0315666199000004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0-4E94-8176-DFFFBB4CDC44}"/>
            </c:ext>
          </c:extLst>
        </c:ser>
        <c:ser>
          <c:idx val="4"/>
          <c:order val="4"/>
          <c:tx>
            <c:strRef>
              <c:f>'All_AgGDP+'!$B$7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'All_AgGDP+'!$C$2:$G$2</c15:sqref>
                  </c15:fullRef>
                </c:ext>
              </c:extLst>
              <c:f>'All_AgGDP+'!$C$2:$F$2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'All_AgGDP+'!$C$7:$G$7</c15:sqref>
                  </c15:fullRef>
                </c:ext>
              </c:extLst>
              <c:f>'All_AgGDP+'!$C$7:$F$7</c:f>
              <c:numCache>
                <c:formatCode>0.00</c:formatCode>
                <c:ptCount val="4"/>
                <c:pt idx="0">
                  <c:v>2.1358804703000001</c:v>
                </c:pt>
                <c:pt idx="1">
                  <c:v>2.6306769848</c:v>
                </c:pt>
                <c:pt idx="2">
                  <c:v>2.4457128047999999</c:v>
                </c:pt>
                <c:pt idx="3">
                  <c:v>0.65978187323000004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0-4E94-8176-DFFFBB4CDC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'All_AgGDP+'!$B$8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035814897358862E-2"/>
                  <c:y val="-4.406671214443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A0-4E94-8176-DFFFBB4CDC44}"/>
                </c:ext>
              </c:extLst>
            </c:dLbl>
            <c:dLbl>
              <c:idx val="1"/>
              <c:layout>
                <c:manualLayout>
                  <c:x val="-5.1150905441509846E-2"/>
                  <c:y val="-4.8473383358882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A0-4E94-8176-DFFFBB4CDC44}"/>
                </c:ext>
              </c:extLst>
            </c:dLbl>
            <c:dLbl>
              <c:idx val="2"/>
              <c:layout>
                <c:manualLayout>
                  <c:x val="-4.8593360169434448E-2"/>
                  <c:y val="-5.288005457332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A0-4E94-8176-DFFFBB4CDC44}"/>
                </c:ext>
              </c:extLst>
            </c:dLbl>
            <c:dLbl>
              <c:idx val="3"/>
              <c:layout>
                <c:manualLayout>
                  <c:x val="-4.6035814897358862E-2"/>
                  <c:y val="-5.288005457332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A0-4E94-8176-DFFFBB4CD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'All_AgGDP+'!$C$2:$G$2</c15:sqref>
                  </c15:fullRef>
                </c:ext>
              </c:extLst>
              <c:f>'All_AgGDP+'!$C$2:$F$2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'All_AgGDP+'!$C$8:$G$8</c15:sqref>
                  </c15:fullRef>
                </c:ext>
              </c:extLst>
              <c:f>'All_AgGDP+'!$C$8:$F$8</c:f>
              <c:numCache>
                <c:formatCode>0.00</c:formatCode>
                <c:ptCount val="4"/>
                <c:pt idx="0">
                  <c:v>44.093460082999997</c:v>
                </c:pt>
                <c:pt idx="1">
                  <c:v>30.079263687000001</c:v>
                </c:pt>
                <c:pt idx="2">
                  <c:v>20.259042740000002</c:v>
                </c:pt>
                <c:pt idx="3">
                  <c:v>10.828701019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A0-4E94-8176-DFFFBB4CDC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8972152762379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All_AgGDPop!$B$3</c:f>
              <c:strCache>
                <c:ptCount val="1"/>
                <c:pt idx="0">
                  <c:v>AFF VA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All_AgGDPop!$C$2:$G$2</c15:sqref>
                  </c15:fullRef>
                </c:ext>
              </c:extLst>
              <c:f>All_AgGDPop!$C$2:$F$2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All_AgGDPop!$C$3:$G$3</c15:sqref>
                  </c15:fullRef>
                </c:ext>
              </c:extLst>
              <c:f>All_AgGDPop!$C$3:$F$3</c:f>
              <c:numCache>
                <c:formatCode>0.00</c:formatCode>
                <c:ptCount val="4"/>
                <c:pt idx="0">
                  <c:v>19.417280197</c:v>
                </c:pt>
                <c:pt idx="1">
                  <c:v>31.615909576</c:v>
                </c:pt>
                <c:pt idx="2">
                  <c:v>53.796638489000003</c:v>
                </c:pt>
                <c:pt idx="3">
                  <c:v>55.769676208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B-49A0-A830-8FFA25C6965D}"/>
            </c:ext>
          </c:extLst>
        </c:ser>
        <c:ser>
          <c:idx val="1"/>
          <c:order val="1"/>
          <c:tx>
            <c:strRef>
              <c:f>All_AgGDPop!$B$4</c:f>
              <c:strCache>
                <c:ptCount val="1"/>
                <c:pt idx="0">
                  <c:v>FPR 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All_AgGDPop!$C$2:$G$2</c15:sqref>
                  </c15:fullRef>
                </c:ext>
              </c:extLst>
              <c:f>All_AgGDPop!$C$2:$F$2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All_AgGDPop!$C$4:$G$4</c15:sqref>
                  </c15:fullRef>
                </c:ext>
              </c:extLst>
              <c:f>All_AgGDPop!$C$4:$F$4</c:f>
              <c:numCache>
                <c:formatCode>0.00</c:formatCode>
                <c:ptCount val="4"/>
                <c:pt idx="0">
                  <c:v>3.2709968090000001</c:v>
                </c:pt>
                <c:pt idx="1">
                  <c:v>11.391654967999999</c:v>
                </c:pt>
                <c:pt idx="2">
                  <c:v>27.373798369999999</c:v>
                </c:pt>
                <c:pt idx="3">
                  <c:v>75.025917053000001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B-49A0-A830-8FFA25C6965D}"/>
            </c:ext>
          </c:extLst>
        </c:ser>
        <c:ser>
          <c:idx val="2"/>
          <c:order val="2"/>
          <c:tx>
            <c:strRef>
              <c:f>All_AgGDPop!$B$5</c:f>
              <c:strCache>
                <c:ptCount val="1"/>
                <c:pt idx="0">
                  <c:v>FSV VA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All_AgGDPop!$C$2:$G$2</c15:sqref>
                  </c15:fullRef>
                </c:ext>
              </c:extLst>
              <c:f>All_AgGDPop!$C$2:$F$2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All_AgGDPop!$C$5:$G$5</c15:sqref>
                  </c15:fullRef>
                </c:ext>
              </c:extLst>
              <c:f>All_AgGDPop!$C$5:$F$5</c:f>
              <c:numCache>
                <c:formatCode>0.00</c:formatCode>
                <c:ptCount val="4"/>
                <c:pt idx="0">
                  <c:v>0.77632313967</c:v>
                </c:pt>
                <c:pt idx="1">
                  <c:v>3.3432140349999999</c:v>
                </c:pt>
                <c:pt idx="2">
                  <c:v>12.82109642</c:v>
                </c:pt>
                <c:pt idx="3">
                  <c:v>95.676414489999999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B-49A0-A830-8FFA25C6965D}"/>
            </c:ext>
          </c:extLst>
        </c:ser>
        <c:ser>
          <c:idx val="3"/>
          <c:order val="3"/>
          <c:tx>
            <c:strRef>
              <c:f>All_AgGDPop!$B$6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All_AgGDPop!$C$2:$G$2</c15:sqref>
                  </c15:fullRef>
                </c:ext>
              </c:extLst>
              <c:f>All_AgGDPop!$C$2:$F$2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All_AgGDPop!$C$6:$G$6</c15:sqref>
                  </c15:fullRef>
                </c:ext>
              </c:extLst>
              <c:f>All_AgGDPop!$C$6:$F$6</c:f>
              <c:numCache>
                <c:formatCode>0.00</c:formatCode>
                <c:ptCount val="4"/>
                <c:pt idx="0">
                  <c:v>4.3692193031000004</c:v>
                </c:pt>
                <c:pt idx="1">
                  <c:v>11.758728981000001</c:v>
                </c:pt>
                <c:pt idx="2">
                  <c:v>42.743553161999998</c:v>
                </c:pt>
                <c:pt idx="3">
                  <c:v>148.76724243000001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B-49A0-A830-8FFA25C6965D}"/>
            </c:ext>
          </c:extLst>
        </c:ser>
        <c:ser>
          <c:idx val="4"/>
          <c:order val="4"/>
          <c:tx>
            <c:strRef>
              <c:f>All_AgGDPop!$B$7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All_AgGDPop!$C$2:$G$2</c15:sqref>
                  </c15:fullRef>
                </c:ext>
              </c:extLst>
              <c:f>All_AgGDPop!$C$2:$F$2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All_AgGDPop!$C$7:$G$7</c15:sqref>
                  </c15:fullRef>
                </c:ext>
              </c:extLst>
              <c:f>All_AgGDPop!$C$7:$F$7</c:f>
              <c:numCache>
                <c:formatCode>0.00</c:formatCode>
                <c:ptCount val="4"/>
                <c:pt idx="0">
                  <c:v>1.4169003963</c:v>
                </c:pt>
                <c:pt idx="1">
                  <c:v>5.5692243575999996</c:v>
                </c:pt>
                <c:pt idx="2">
                  <c:v>18.773286818999999</c:v>
                </c:pt>
                <c:pt idx="3">
                  <c:v>24.346349715999999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B-49A0-A830-8FFA25C696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All_AgGDPop!$B$8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6035814897358862E-2"/>
                  <c:y val="-4.4066712144438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0B-49A0-A830-8FFA25C6965D}"/>
                </c:ext>
              </c:extLst>
            </c:dLbl>
            <c:dLbl>
              <c:idx val="1"/>
              <c:layout>
                <c:manualLayout>
                  <c:x val="-5.1150905441509846E-2"/>
                  <c:y val="-4.8473383358882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0B-49A0-A830-8FFA25C6965D}"/>
                </c:ext>
              </c:extLst>
            </c:dLbl>
            <c:dLbl>
              <c:idx val="2"/>
              <c:layout>
                <c:manualLayout>
                  <c:x val="-4.8593360169434448E-2"/>
                  <c:y val="-5.288005457332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0B-49A0-A830-8FFA25C6965D}"/>
                </c:ext>
              </c:extLst>
            </c:dLbl>
            <c:dLbl>
              <c:idx val="3"/>
              <c:layout>
                <c:manualLayout>
                  <c:x val="-4.6035814897358862E-2"/>
                  <c:y val="-5.288005457332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0B-49A0-A830-8FFA25C69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All_AgGDPop!$C$2:$G$2</c15:sqref>
                  </c15:fullRef>
                </c:ext>
              </c:extLst>
              <c:f>All_AgGDPop!$C$2:$F$2</c:f>
              <c:strCache>
                <c:ptCount val="4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All_AgGDPop!$C$8:$G$8</c15:sqref>
                  </c15:fullRef>
                </c:ext>
              </c:extLst>
              <c:f>All_AgGDPop!$C$8:$F$8</c:f>
              <c:numCache>
                <c:formatCode>0.00</c:formatCode>
                <c:ptCount val="4"/>
                <c:pt idx="0">
                  <c:v>29.250719069999999</c:v>
                </c:pt>
                <c:pt idx="1">
                  <c:v>63.678733825999998</c:v>
                </c:pt>
                <c:pt idx="2">
                  <c:v>155.50837708</c:v>
                </c:pt>
                <c:pt idx="3">
                  <c:v>399.58560181000001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0B-49A0-A830-8FFA25C696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8972152762379"/>
          <c:y val="4.8473383358882773E-2"/>
          <c:w val="0.85633200884709282"/>
          <c:h val="0.7484963535663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All_AgGDPShare!$B$3</c:f>
              <c:strCache>
                <c:ptCount val="1"/>
                <c:pt idx="0">
                  <c:v>AFF VA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All_AgGDPShare!$C$2:$G$2</c:f>
              <c:strCache>
                <c:ptCount val="5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  <c:pt idx="4">
                  <c:v>World</c:v>
                </c:pt>
              </c:strCache>
            </c:strRef>
          </c:cat>
          <c:val>
            <c:numRef>
              <c:f>All_AgGDPShare!$C$3:$G$3</c:f>
              <c:numCache>
                <c:formatCode>0.0</c:formatCode>
                <c:ptCount val="5"/>
                <c:pt idx="0">
                  <c:v>66.382232665999993</c:v>
                </c:pt>
                <c:pt idx="1">
                  <c:v>49.649089813000003</c:v>
                </c:pt>
                <c:pt idx="2">
                  <c:v>34.594047545999999</c:v>
                </c:pt>
                <c:pt idx="3">
                  <c:v>13.956877708</c:v>
                </c:pt>
                <c:pt idx="4">
                  <c:v>28.423433304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5-4B63-AC2A-E9BE2B7235EE}"/>
            </c:ext>
          </c:extLst>
        </c:ser>
        <c:ser>
          <c:idx val="1"/>
          <c:order val="1"/>
          <c:tx>
            <c:strRef>
              <c:f>All_AgGDPShare!$B$4</c:f>
              <c:strCache>
                <c:ptCount val="1"/>
                <c:pt idx="0">
                  <c:v>FPR 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All_AgGDPShare!$C$2:$G$2</c:f>
              <c:strCache>
                <c:ptCount val="5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  <c:pt idx="4">
                  <c:v>World</c:v>
                </c:pt>
              </c:strCache>
            </c:strRef>
          </c:cat>
          <c:val>
            <c:numRef>
              <c:f>All_AgGDPShare!$C$4:$G$4</c:f>
              <c:numCache>
                <c:formatCode>0.0</c:formatCode>
                <c:ptCount val="5"/>
                <c:pt idx="0">
                  <c:v>11.182620049000001</c:v>
                </c:pt>
                <c:pt idx="1">
                  <c:v>17.889261246</c:v>
                </c:pt>
                <c:pt idx="2">
                  <c:v>17.602781296</c:v>
                </c:pt>
                <c:pt idx="3">
                  <c:v>18.775932311999998</c:v>
                </c:pt>
                <c:pt idx="4">
                  <c:v>18.114900589000001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5-4B63-AC2A-E9BE2B7235EE}"/>
            </c:ext>
          </c:extLst>
        </c:ser>
        <c:ser>
          <c:idx val="2"/>
          <c:order val="2"/>
          <c:tx>
            <c:strRef>
              <c:f>All_AgGDPShare!$B$5</c:f>
              <c:strCache>
                <c:ptCount val="1"/>
                <c:pt idx="0">
                  <c:v>FSV VA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All_AgGDPShare!$C$2:$G$2</c:f>
              <c:strCache>
                <c:ptCount val="5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  <c:pt idx="4">
                  <c:v>World</c:v>
                </c:pt>
              </c:strCache>
            </c:strRef>
          </c:cat>
          <c:val>
            <c:numRef>
              <c:f>All_AgGDPShare!$C$5:$G$5</c:f>
              <c:numCache>
                <c:formatCode>0.0</c:formatCode>
                <c:ptCount val="5"/>
                <c:pt idx="0">
                  <c:v>2.6540310382999999</c:v>
                </c:pt>
                <c:pt idx="1">
                  <c:v>5.2501268387</c:v>
                </c:pt>
                <c:pt idx="2">
                  <c:v>8.2446346283</c:v>
                </c:pt>
                <c:pt idx="3">
                  <c:v>23.943910598999999</c:v>
                </c:pt>
                <c:pt idx="4">
                  <c:v>14.78093338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5-4B63-AC2A-E9BE2B7235EE}"/>
            </c:ext>
          </c:extLst>
        </c:ser>
        <c:ser>
          <c:idx val="3"/>
          <c:order val="3"/>
          <c:tx>
            <c:strRef>
              <c:f>All_AgGDPShare!$B$6</c:f>
              <c:strCache>
                <c:ptCount val="1"/>
                <c:pt idx="0">
                  <c:v>Input VA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All_AgGDPShare!$C$2:$G$2</c:f>
              <c:strCache>
                <c:ptCount val="5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  <c:pt idx="4">
                  <c:v>World</c:v>
                </c:pt>
              </c:strCache>
            </c:strRef>
          </c:cat>
          <c:val>
            <c:numRef>
              <c:f>All_AgGDPShare!$C$6:$G$6</c:f>
              <c:numCache>
                <c:formatCode>0.0</c:formatCode>
                <c:ptCount val="5"/>
                <c:pt idx="0">
                  <c:v>14.937134743</c:v>
                </c:pt>
                <c:pt idx="1">
                  <c:v>18.465707778999999</c:v>
                </c:pt>
                <c:pt idx="2">
                  <c:v>27.486335753999999</c:v>
                </c:pt>
                <c:pt idx="3">
                  <c:v>37.230381012000002</c:v>
                </c:pt>
                <c:pt idx="4">
                  <c:v>30.080711364999999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85-4B63-AC2A-E9BE2B7235EE}"/>
            </c:ext>
          </c:extLst>
        </c:ser>
        <c:ser>
          <c:idx val="4"/>
          <c:order val="4"/>
          <c:tx>
            <c:strRef>
              <c:f>All_AgGDPShare!$B$7</c:f>
              <c:strCache>
                <c:ptCount val="1"/>
                <c:pt idx="0">
                  <c:v>Forward-linkage VA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All_AgGDPShare!$C$2:$G$2</c:f>
              <c:strCache>
                <c:ptCount val="5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  <c:pt idx="4">
                  <c:v>World</c:v>
                </c:pt>
              </c:strCache>
            </c:strRef>
          </c:cat>
          <c:val>
            <c:numRef>
              <c:f>All_AgGDPShare!$C$7:$G$7</c:f>
              <c:numCache>
                <c:formatCode>0.0</c:formatCode>
                <c:ptCount val="5"/>
                <c:pt idx="0">
                  <c:v>4.8439846039000001</c:v>
                </c:pt>
                <c:pt idx="1">
                  <c:v>8.7458162307999991</c:v>
                </c:pt>
                <c:pt idx="2">
                  <c:v>12.072203635999999</c:v>
                </c:pt>
                <c:pt idx="3">
                  <c:v>6.0928993225000001</c:v>
                </c:pt>
                <c:pt idx="4">
                  <c:v>8.6000223160000004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85-4B63-AC2A-E9BE2B7235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100"/>
        <c:axId val="754543631"/>
        <c:axId val="1847575328"/>
      </c:barChart>
      <c:lineChart>
        <c:grouping val="standard"/>
        <c:varyColors val="0"/>
        <c:ser>
          <c:idx val="5"/>
          <c:order val="5"/>
          <c:tx>
            <c:strRef>
              <c:f>All_AgGDPShare!$B$8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All_AgGDPShare!$C$2:$G$2</c:f>
              <c:strCache>
                <c:ptCount val="5"/>
                <c:pt idx="0">
                  <c:v>LIC</c:v>
                </c:pt>
                <c:pt idx="1">
                  <c:v>LMIC</c:v>
                </c:pt>
                <c:pt idx="2">
                  <c:v>UMIC</c:v>
                </c:pt>
                <c:pt idx="3">
                  <c:v>HIC</c:v>
                </c:pt>
                <c:pt idx="4">
                  <c:v>World</c:v>
                </c:pt>
              </c:strCache>
            </c:strRef>
          </c:cat>
          <c:val>
            <c:numRef>
              <c:f>All_AgGDPShare!$C$8:$G$8</c:f>
              <c:numCache>
                <c:formatCode>0.00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E85-4B63-AC2A-E9BE2B7235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47576288"/>
        <c:axId val="1847567168"/>
      </c:lineChart>
      <c:catAx>
        <c:axId val="75454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7575328"/>
        <c:crosses val="autoZero"/>
        <c:auto val="1"/>
        <c:lblAlgn val="ctr"/>
        <c:lblOffset val="100"/>
        <c:noMultiLvlLbl val="0"/>
      </c:catAx>
      <c:valAx>
        <c:axId val="1847575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of total GDP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43631"/>
        <c:crosses val="autoZero"/>
        <c:crossBetween val="between"/>
      </c:valAx>
      <c:valAx>
        <c:axId val="1847567168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1847576288"/>
        <c:crosses val="max"/>
        <c:crossBetween val="between"/>
      </c:valAx>
      <c:catAx>
        <c:axId val="184757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756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Share of Total Labor Force: Comparing Activity Based and IO+ Based Estimates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38564438733856E-2"/>
          <c:y val="0.16889504661733612"/>
          <c:w val="0.87527468576649825"/>
          <c:h val="0.66916177661667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LaborShares!$B$7</c:f>
              <c:strCache>
                <c:ptCount val="1"/>
                <c:pt idx="0">
                  <c:v>Fem Unskilled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LaborShares!$C$7:$I$7</c:f>
              <c:numCache>
                <c:formatCode>0.0</c:formatCode>
                <c:ptCount val="7"/>
                <c:pt idx="0">
                  <c:v>7.6187500954000003</c:v>
                </c:pt>
                <c:pt idx="1">
                  <c:v>3.5050494671000001</c:v>
                </c:pt>
                <c:pt idx="2">
                  <c:v>9.7329702377</c:v>
                </c:pt>
                <c:pt idx="4">
                  <c:v>8.6126470566000002</c:v>
                </c:pt>
                <c:pt idx="5">
                  <c:v>3.2258880138000001</c:v>
                </c:pt>
                <c:pt idx="6">
                  <c:v>9.0182352066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1-4AB3-9BB7-CBB87F715B4E}"/>
            </c:ext>
          </c:extLst>
        </c:ser>
        <c:ser>
          <c:idx val="1"/>
          <c:order val="1"/>
          <c:tx>
            <c:strRef>
              <c:f>LaborShares!$B$8</c:f>
              <c:strCache>
                <c:ptCount val="1"/>
                <c:pt idx="0">
                  <c:v>Male Unskilled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LaborShares!$C$8:$I$8</c:f>
              <c:numCache>
                <c:formatCode>0.0</c:formatCode>
                <c:ptCount val="7"/>
                <c:pt idx="0">
                  <c:v>20.379102707000001</c:v>
                </c:pt>
                <c:pt idx="1">
                  <c:v>10.315250397</c:v>
                </c:pt>
                <c:pt idx="2">
                  <c:v>25.690162658999999</c:v>
                </c:pt>
                <c:pt idx="4">
                  <c:v>22.972164154000001</c:v>
                </c:pt>
                <c:pt idx="5">
                  <c:v>9.5579318999999998</c:v>
                </c:pt>
                <c:pt idx="6">
                  <c:v>23.854417801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A1-4AB3-9BB7-CBB87F715B4E}"/>
            </c:ext>
          </c:extLst>
        </c:ser>
        <c:ser>
          <c:idx val="2"/>
          <c:order val="2"/>
          <c:tx>
            <c:strRef>
              <c:f>LaborShares!$B$9</c:f>
              <c:strCache>
                <c:ptCount val="1"/>
                <c:pt idx="0">
                  <c:v>Fem Skilled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LaborShares!$C$9:$I$9</c:f>
              <c:numCache>
                <c:formatCode>0.0</c:formatCode>
                <c:ptCount val="7"/>
                <c:pt idx="0">
                  <c:v>0.39698028563999999</c:v>
                </c:pt>
                <c:pt idx="1">
                  <c:v>0.91137593984999998</c:v>
                </c:pt>
                <c:pt idx="2">
                  <c:v>8.1241188049000002</c:v>
                </c:pt>
                <c:pt idx="4">
                  <c:v>0.93146467208999995</c:v>
                </c:pt>
                <c:pt idx="5">
                  <c:v>0.84270775318000002</c:v>
                </c:pt>
                <c:pt idx="6">
                  <c:v>7.658302784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A1-4AB3-9BB7-CBB87F715B4E}"/>
            </c:ext>
          </c:extLst>
        </c:ser>
        <c:ser>
          <c:idx val="3"/>
          <c:order val="3"/>
          <c:tx>
            <c:strRef>
              <c:f>LaborShares!$B$10</c:f>
              <c:strCache>
                <c:ptCount val="1"/>
                <c:pt idx="0">
                  <c:v>Male Skilled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LaborShares!$C$10:$I$10</c:f>
              <c:numCache>
                <c:formatCode>0.0</c:formatCode>
                <c:ptCount val="7"/>
                <c:pt idx="0">
                  <c:v>0.77862030268000004</c:v>
                </c:pt>
                <c:pt idx="1">
                  <c:v>2.2133796215000001</c:v>
                </c:pt>
                <c:pt idx="2">
                  <c:v>10.334240913</c:v>
                </c:pt>
                <c:pt idx="4">
                  <c:v>1.5559694767000001</c:v>
                </c:pt>
                <c:pt idx="5">
                  <c:v>2.0540246964</c:v>
                </c:pt>
                <c:pt idx="6">
                  <c:v>9.7162466049000002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A1-4AB3-9BB7-CBB87F715B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100"/>
        <c:axId val="896763375"/>
        <c:axId val="896763855"/>
      </c:barChart>
      <c:lineChart>
        <c:grouping val="standard"/>
        <c:varyColors val="0"/>
        <c:ser>
          <c:idx val="4"/>
          <c:order val="4"/>
          <c:tx>
            <c:strRef>
              <c:f>LaborShares!$B$11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421915105257883E-2"/>
                  <c:y val="-4.9500306745995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1-4AB3-9BB7-CBB87F715B4E}"/>
                </c:ext>
              </c:extLst>
            </c:dLbl>
            <c:dLbl>
              <c:idx val="1"/>
              <c:layout>
                <c:manualLayout>
                  <c:x val="-3.6446733640861324E-2"/>
                  <c:y val="-4.2900265846529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A1-4AB3-9BB7-CBB87F715B4E}"/>
                </c:ext>
              </c:extLst>
            </c:dLbl>
            <c:dLbl>
              <c:idx val="2"/>
              <c:layout>
                <c:manualLayout>
                  <c:x val="-3.2397096569654477E-2"/>
                  <c:y val="-3.630022494706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A1-4AB3-9BB7-CBB87F715B4E}"/>
                </c:ext>
              </c:extLst>
            </c:dLbl>
            <c:dLbl>
              <c:idx val="4"/>
              <c:layout>
                <c:manualLayout>
                  <c:x val="-3.2397096569654477E-2"/>
                  <c:y val="-3.630022494706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1-4AB3-9BB7-CBB87F715B4E}"/>
                </c:ext>
              </c:extLst>
            </c:dLbl>
            <c:dLbl>
              <c:idx val="5"/>
              <c:layout>
                <c:manualLayout>
                  <c:x val="-3.037227803405107E-2"/>
                  <c:y val="-4.950030674599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A1-4AB3-9BB7-CBB87F715B4E}"/>
                </c:ext>
              </c:extLst>
            </c:dLbl>
            <c:dLbl>
              <c:idx val="6"/>
              <c:layout>
                <c:manualLayout>
                  <c:x val="-2.8347459498447667E-2"/>
                  <c:y val="-3.6300224947063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A1-4AB3-9BB7-CBB87F715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LaborShares!$C$6:$I$6</c:f>
              <c:strCache>
                <c:ptCount val="7"/>
                <c:pt idx="0">
                  <c:v>Agrifood</c:v>
                </c:pt>
                <c:pt idx="1">
                  <c:v>MFG</c:v>
                </c:pt>
                <c:pt idx="2">
                  <c:v>SVS</c:v>
                </c:pt>
                <c:pt idx="4">
                  <c:v>Agrifood+</c:v>
                </c:pt>
                <c:pt idx="5">
                  <c:v>MFG</c:v>
                </c:pt>
                <c:pt idx="6">
                  <c:v>SVS</c:v>
                </c:pt>
              </c:strCache>
            </c:strRef>
          </c:cat>
          <c:val>
            <c:numRef>
              <c:f>LaborShares!$C$11:$I$11</c:f>
              <c:numCache>
                <c:formatCode>0.0</c:formatCode>
                <c:ptCount val="7"/>
                <c:pt idx="0">
                  <c:v>29.173453390720002</c:v>
                </c:pt>
                <c:pt idx="1">
                  <c:v>16.945055425450001</c:v>
                </c:pt>
                <c:pt idx="2">
                  <c:v>53.881492614599999</c:v>
                </c:pt>
                <c:pt idx="4">
                  <c:v>34.072245359390003</c:v>
                </c:pt>
                <c:pt idx="5">
                  <c:v>15.680552363379999</c:v>
                </c:pt>
                <c:pt idx="6">
                  <c:v>50.247202396500001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A1-4AB3-9BB7-CBB87F715B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2828095"/>
        <c:axId val="912829055"/>
      </c:lineChart>
      <c:catAx>
        <c:axId val="89676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855"/>
        <c:crosses val="autoZero"/>
        <c:auto val="1"/>
        <c:lblAlgn val="ctr"/>
        <c:lblOffset val="100"/>
        <c:noMultiLvlLbl val="0"/>
      </c:catAx>
      <c:valAx>
        <c:axId val="89676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763375"/>
        <c:crosses val="autoZero"/>
        <c:crossBetween val="between"/>
      </c:valAx>
      <c:valAx>
        <c:axId val="912829055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828095"/>
        <c:crosses val="max"/>
        <c:crossBetween val="between"/>
      </c:valAx>
      <c:catAx>
        <c:axId val="91282809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282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0</xdr:row>
      <xdr:rowOff>49305</xdr:rowOff>
    </xdr:from>
    <xdr:to>
      <xdr:col>14</xdr:col>
      <xdr:colOff>631263</xdr:colOff>
      <xdr:row>15</xdr:row>
      <xdr:rowOff>170170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AA9AAC2-DB17-4E18-9F92-7C4F18FB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165848</xdr:colOff>
      <xdr:row>17</xdr:row>
      <xdr:rowOff>35859</xdr:rowOff>
    </xdr:from>
    <xdr:to>
      <xdr:col>15</xdr:col>
      <xdr:colOff>3735</xdr:colOff>
      <xdr:row>32</xdr:row>
      <xdr:rowOff>156723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DC5ADCC-D7DA-4ECB-B6E2-56F78A7C2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174811</xdr:colOff>
      <xdr:row>34</xdr:row>
      <xdr:rowOff>156882</xdr:rowOff>
    </xdr:from>
    <xdr:to>
      <xdr:col>15</xdr:col>
      <xdr:colOff>12698</xdr:colOff>
      <xdr:row>50</xdr:row>
      <xdr:rowOff>93970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721A9D3-7179-4518-8E6A-113C91644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188259</xdr:colOff>
      <xdr:row>54</xdr:row>
      <xdr:rowOff>94129</xdr:rowOff>
    </xdr:from>
    <xdr:to>
      <xdr:col>15</xdr:col>
      <xdr:colOff>26146</xdr:colOff>
      <xdr:row>70</xdr:row>
      <xdr:rowOff>31217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FD3D43A-D417-4C58-B047-CB425C36A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152400</xdr:colOff>
      <xdr:row>75</xdr:row>
      <xdr:rowOff>129987</xdr:rowOff>
    </xdr:from>
    <xdr:to>
      <xdr:col>14</xdr:col>
      <xdr:colOff>631263</xdr:colOff>
      <xdr:row>91</xdr:row>
      <xdr:rowOff>67075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9E2D6D9-784D-4ED5-AFF3-675E037BB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11</xdr:row>
      <xdr:rowOff>7620</xdr:rowOff>
    </xdr:from>
    <xdr:to>
      <xdr:col>5</xdr:col>
      <xdr:colOff>717549</xdr:colOff>
      <xdr:row>26</xdr:row>
      <xdr:rowOff>146414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470E8B-273E-495F-A044-9387550DA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11</xdr:row>
      <xdr:rowOff>7620</xdr:rowOff>
    </xdr:from>
    <xdr:to>
      <xdr:col>5</xdr:col>
      <xdr:colOff>717549</xdr:colOff>
      <xdr:row>26</xdr:row>
      <xdr:rowOff>146414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80379C-BDD9-49D0-B50C-7B99AB212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11</xdr:row>
      <xdr:rowOff>7620</xdr:rowOff>
    </xdr:from>
    <xdr:to>
      <xdr:col>5</xdr:col>
      <xdr:colOff>717549</xdr:colOff>
      <xdr:row>26</xdr:row>
      <xdr:rowOff>146414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10E4FA-921C-4E58-B43D-826BC974D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72390</xdr:rowOff>
    </xdr:from>
    <xdr:to>
      <xdr:col>15</xdr:col>
      <xdr:colOff>966742</xdr:colOff>
      <xdr:row>20</xdr:row>
      <xdr:rowOff>86086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17CA65-0F97-4D81-9412-830666C41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22</xdr:row>
      <xdr:rowOff>72390</xdr:rowOff>
    </xdr:from>
    <xdr:to>
      <xdr:col>15</xdr:col>
      <xdr:colOff>966742</xdr:colOff>
      <xdr:row>42</xdr:row>
      <xdr:rowOff>86086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7DD194-40E4-4AAD-8951-72028F909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190500</xdr:colOff>
      <xdr:row>45</xdr:row>
      <xdr:rowOff>72390</xdr:rowOff>
    </xdr:from>
    <xdr:to>
      <xdr:col>15</xdr:col>
      <xdr:colOff>966742</xdr:colOff>
      <xdr:row>65</xdr:row>
      <xdr:rowOff>86086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6BD4C5-1B44-4704-A34B-232B19B0A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69</xdr:row>
      <xdr:rowOff>72390</xdr:rowOff>
    </xdr:from>
    <xdr:to>
      <xdr:col>15</xdr:col>
      <xdr:colOff>966742</xdr:colOff>
      <xdr:row>89</xdr:row>
      <xdr:rowOff>86086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04974D-6E2C-4D76-9058-67BFBF123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91</xdr:row>
      <xdr:rowOff>72390</xdr:rowOff>
    </xdr:from>
    <xdr:to>
      <xdr:col>15</xdr:col>
      <xdr:colOff>966742</xdr:colOff>
      <xdr:row>111</xdr:row>
      <xdr:rowOff>86086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C0A2318-5DF5-45DA-AF64-E21F8E243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1</xdr:row>
      <xdr:rowOff>171450</xdr:rowOff>
    </xdr:from>
    <xdr:to>
      <xdr:col>19</xdr:col>
      <xdr:colOff>168168</xdr:colOff>
      <xdr:row>20</xdr:row>
      <xdr:rowOff>12436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1EA268-9E25-4D8E-A516-1D4061BA6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ong, Erwin L" refreshedDate="46049.987521643518" createdVersion="7" refreshedVersion="7" minRefreshableVersion="3" recordCount="70" xr:uid="{88814A57-2DEB-432B-8525-0688556D3264}">
  <cacheSource type="worksheet">
    <worksheetSource name="gdpa"/>
  </cacheSource>
  <cacheFields count="4">
    <cacheField name="AGFOODPLUS2" numFmtId="0">
      <sharedItems count="5">
        <s v="AFF"/>
        <s v="FPR"/>
        <s v="FSV"/>
        <s v="InputVA"/>
        <s v="FwdlinkageVA"/>
      </sharedItems>
    </cacheField>
    <cacheField name="AGCAT" numFmtId="0">
      <sharedItems count="4">
        <s v="Agriculture"/>
        <s v="AgFood"/>
        <s v="ACTAgGDPplus"/>
        <s v="IOAgGDPplus"/>
      </sharedItems>
    </cacheField>
    <cacheField name="REGWLD" numFmtId="0">
      <sharedItems count="5">
        <s v="LowIncome"/>
        <s v="LowMidIncome"/>
        <s v="UpMidIncome"/>
        <s v="HighIncome"/>
        <s v="World"/>
      </sharedItems>
    </cacheField>
    <cacheField name="Value" numFmtId="0">
      <sharedItems containsSemiMixedTypes="0" containsString="0" containsNumber="1" minValue="0.65978187323000004" maxValue="29.27022171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ong, Erwin L" refreshedDate="46049.987523958334" createdVersion="7" refreshedVersion="7" minRefreshableVersion="3" recordCount="30" xr:uid="{1E289A70-90CA-49E9-8437-7F9BBBDBA9BD}">
  <cacheSource type="worksheet">
    <worksheetSource name="agdp"/>
  </cacheSource>
  <cacheFields count="3">
    <cacheField name="AGFOODPLUST" numFmtId="0">
      <sharedItems count="6">
        <s v="AFF"/>
        <s v="FPR"/>
        <s v="FSV"/>
        <s v="InputVA"/>
        <s v="FwdlinkageVA"/>
        <s v="Total"/>
      </sharedItems>
    </cacheField>
    <cacheField name="REGWLD" numFmtId="0">
      <sharedItems count="5">
        <s v="LowIncome"/>
        <s v="LowMidIncome"/>
        <s v="UpMidIncome"/>
        <s v="HighIncome"/>
        <s v="World"/>
      </sharedItems>
    </cacheField>
    <cacheField name="Value" numFmtId="0">
      <sharedItems containsSemiMixedTypes="0" containsString="0" containsNumber="1" minValue="0.65978187323000004" maxValue="44.093460082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ong, Erwin L" refreshedDate="46049.987526041667" createdVersion="7" refreshedVersion="7" minRefreshableVersion="3" recordCount="30" xr:uid="{DC6F53B4-B9F1-4294-A16D-0F2E9587A0F9}">
  <cacheSource type="worksheet">
    <worksheetSource name="apop"/>
  </cacheSource>
  <cacheFields count="3">
    <cacheField name="AGFOODPLUST" numFmtId="0">
      <sharedItems count="6">
        <s v="AFF"/>
        <s v="FPR"/>
        <s v="FSV"/>
        <s v="InputVA"/>
        <s v="FwdlinkageVA"/>
        <s v="Total"/>
      </sharedItems>
    </cacheField>
    <cacheField name="REGWLD" numFmtId="0">
      <sharedItems count="5">
        <s v="LowIncome"/>
        <s v="LowMidIncome"/>
        <s v="UpMidIncome"/>
        <s v="HighIncome"/>
        <s v="World"/>
      </sharedItems>
    </cacheField>
    <cacheField name="Value" numFmtId="0">
      <sharedItems containsSemiMixedTypes="0" containsString="0" containsNumber="1" minValue="0.77632313967" maxValue="399.58560181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ong, Erwin L" refreshedDate="46049.987528472222" createdVersion="7" refreshedVersion="7" minRefreshableVersion="3" recordCount="30" xr:uid="{21E0C430-06E5-4173-9A72-3FDFA1E5B677}">
  <cacheSource type="worksheet">
    <worksheetSource name="AGDS"/>
  </cacheSource>
  <cacheFields count="3">
    <cacheField name="AGFOODPLUST" numFmtId="0">
      <sharedItems count="6">
        <s v="AFF"/>
        <s v="FPR"/>
        <s v="FSV"/>
        <s v="InputVA"/>
        <s v="FwdlinkageVA"/>
        <s v="Total"/>
      </sharedItems>
    </cacheField>
    <cacheField name="REGWLD" numFmtId="0">
      <sharedItems count="5">
        <s v="LowIncome"/>
        <s v="LowMidIncome"/>
        <s v="UpMidIncome"/>
        <s v="HighIncome"/>
        <s v="World"/>
      </sharedItems>
    </cacheField>
    <cacheField name="Value" numFmtId="0">
      <sharedItems containsSemiMixedTypes="0" containsString="0" containsNumber="1" minValue="2.6540310382999999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ong, Erwin L" refreshedDate="46049.988411574072" createdVersion="7" refreshedVersion="7" minRefreshableVersion="3" recordCount="120" xr:uid="{8E2A44B0-A120-417C-98C8-4B768DA105E9}">
  <cacheSource type="worksheet">
    <worksheetSource name="LFRP"/>
  </cacheSource>
  <cacheFields count="4">
    <cacheField name="ENDWL" numFmtId="0">
      <sharedItems count="4">
        <s v="FemUnsklab"/>
        <s v="FemSklab"/>
        <s v="MalUnsklab"/>
        <s v="MalSklab"/>
      </sharedItems>
    </cacheField>
    <cacheField name="BROADSECREP" numFmtId="0">
      <sharedItems count="6">
        <s v="AgriFood_ACT"/>
        <s v="MFNG_ACT"/>
        <s v="SERV_ACT"/>
        <s v="AgriFood_IO"/>
        <s v="MFNG_IO"/>
        <s v="SERV_IO"/>
      </sharedItems>
    </cacheField>
    <cacheField name="REGWLD" numFmtId="0">
      <sharedItems count="5">
        <s v="LowIncome"/>
        <s v="LowMidIncome"/>
        <s v="UpMidIncome"/>
        <s v="HighIncome"/>
        <s v="World"/>
      </sharedItems>
    </cacheField>
    <cacheField name="Value" numFmtId="0">
      <sharedItems containsSemiMixedTypes="0" containsString="0" containsNumber="1" minValue="1.3463807292E-2" maxValue="25.690162658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ong, Erwin L" refreshedDate="46050.645104166666" createdVersion="7" refreshedVersion="7" minRefreshableVersion="3" recordCount="20" xr:uid="{BC9E215E-AD63-42EC-A464-839A5821685E}">
  <cacheSource type="worksheet">
    <worksheetSource name="plbf"/>
  </cacheSource>
  <cacheFields count="3">
    <cacheField name="ENDWL" numFmtId="0">
      <sharedItems count="4">
        <s v="FemUnsklab"/>
        <s v="FemSklab"/>
        <s v="MalUnsklab"/>
        <s v="MalSklab"/>
      </sharedItems>
    </cacheField>
    <cacheField name="REGWLD" numFmtId="0">
      <sharedItems count="5">
        <s v="LowIncome"/>
        <s v="LowMidIncome"/>
        <s v="UpMidIncome"/>
        <s v="HighIncome"/>
        <s v="World"/>
      </sharedItems>
    </cacheField>
    <cacheField name="Value" numFmtId="0">
      <sharedItems containsSemiMixedTypes="0" containsString="0" containsNumber="1" minValue="0.51590597630000001" maxValue="45.170291900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x v="0"/>
    <x v="0"/>
    <x v="0"/>
    <n v="29.270221710000001"/>
  </r>
  <r>
    <x v="0"/>
    <x v="1"/>
    <x v="0"/>
    <n v="29.270221710000001"/>
  </r>
  <r>
    <x v="1"/>
    <x v="1"/>
    <x v="0"/>
    <n v="4.9308042525999998"/>
  </r>
  <r>
    <x v="2"/>
    <x v="1"/>
    <x v="0"/>
    <n v="1.1702541113"/>
  </r>
  <r>
    <x v="0"/>
    <x v="2"/>
    <x v="0"/>
    <n v="29.270221710000001"/>
  </r>
  <r>
    <x v="1"/>
    <x v="2"/>
    <x v="0"/>
    <n v="4.9308042525999998"/>
  </r>
  <r>
    <x v="2"/>
    <x v="2"/>
    <x v="0"/>
    <n v="1.1702541113"/>
  </r>
  <r>
    <x v="3"/>
    <x v="2"/>
    <x v="0"/>
    <n v="4.3436045646999997"/>
  </r>
  <r>
    <x v="4"/>
    <x v="2"/>
    <x v="0"/>
    <n v="2.0350925921999998"/>
  </r>
  <r>
    <x v="0"/>
    <x v="3"/>
    <x v="0"/>
    <n v="29.270221710000001"/>
  </r>
  <r>
    <x v="1"/>
    <x v="3"/>
    <x v="0"/>
    <n v="4.9308042525999998"/>
  </r>
  <r>
    <x v="2"/>
    <x v="3"/>
    <x v="0"/>
    <n v="1.1702541113"/>
  </r>
  <r>
    <x v="3"/>
    <x v="3"/>
    <x v="0"/>
    <n v="6.5862994194000004"/>
  </r>
  <r>
    <x v="4"/>
    <x v="3"/>
    <x v="0"/>
    <n v="2.1358804703000001"/>
  </r>
  <r>
    <x v="0"/>
    <x v="0"/>
    <x v="1"/>
    <n v="14.934080123999999"/>
  </r>
  <r>
    <x v="0"/>
    <x v="1"/>
    <x v="1"/>
    <n v="14.934080123999999"/>
  </r>
  <r>
    <x v="1"/>
    <x v="1"/>
    <x v="1"/>
    <n v="5.3809580803000001"/>
  </r>
  <r>
    <x v="2"/>
    <x v="1"/>
    <x v="1"/>
    <n v="1.5791994332999999"/>
  </r>
  <r>
    <x v="0"/>
    <x v="2"/>
    <x v="1"/>
    <n v="14.934080123999999"/>
  </r>
  <r>
    <x v="1"/>
    <x v="2"/>
    <x v="1"/>
    <n v="5.3809580803000001"/>
  </r>
  <r>
    <x v="2"/>
    <x v="2"/>
    <x v="1"/>
    <n v="1.5791994332999999"/>
  </r>
  <r>
    <x v="3"/>
    <x v="2"/>
    <x v="1"/>
    <n v="2.957960844"/>
  </r>
  <r>
    <x v="4"/>
    <x v="2"/>
    <x v="1"/>
    <n v="2.3906457423999998"/>
  </r>
  <r>
    <x v="0"/>
    <x v="3"/>
    <x v="1"/>
    <n v="14.934080123999999"/>
  </r>
  <r>
    <x v="1"/>
    <x v="3"/>
    <x v="1"/>
    <n v="5.3809580803000001"/>
  </r>
  <r>
    <x v="2"/>
    <x v="3"/>
    <x v="1"/>
    <n v="1.5791994332999999"/>
  </r>
  <r>
    <x v="3"/>
    <x v="3"/>
    <x v="1"/>
    <n v="5.5543489456000001"/>
  </r>
  <r>
    <x v="4"/>
    <x v="3"/>
    <x v="1"/>
    <n v="2.6306769848"/>
  </r>
  <r>
    <x v="0"/>
    <x v="0"/>
    <x v="2"/>
    <n v="7.0084228515999998"/>
  </r>
  <r>
    <x v="0"/>
    <x v="1"/>
    <x v="2"/>
    <n v="7.0084228515999998"/>
  </r>
  <r>
    <x v="1"/>
    <x v="1"/>
    <x v="2"/>
    <n v="3.5661549568000002"/>
  </r>
  <r>
    <x v="2"/>
    <x v="1"/>
    <x v="2"/>
    <n v="1.6702840327999999"/>
  </r>
  <r>
    <x v="0"/>
    <x v="2"/>
    <x v="2"/>
    <n v="7.0084228515999998"/>
  </r>
  <r>
    <x v="1"/>
    <x v="2"/>
    <x v="2"/>
    <n v="3.5661549568000002"/>
  </r>
  <r>
    <x v="2"/>
    <x v="2"/>
    <x v="2"/>
    <n v="1.6702840327999999"/>
  </r>
  <r>
    <x v="3"/>
    <x v="2"/>
    <x v="2"/>
    <n v="2.5614652634000001"/>
  </r>
  <r>
    <x v="4"/>
    <x v="2"/>
    <x v="2"/>
    <n v="2.0068862437999999"/>
  </r>
  <r>
    <x v="0"/>
    <x v="3"/>
    <x v="2"/>
    <n v="7.0084228515999998"/>
  </r>
  <r>
    <x v="1"/>
    <x v="3"/>
    <x v="2"/>
    <n v="3.5661549568000002"/>
  </r>
  <r>
    <x v="2"/>
    <x v="3"/>
    <x v="2"/>
    <n v="1.6702840327999999"/>
  </r>
  <r>
    <x v="3"/>
    <x v="3"/>
    <x v="2"/>
    <n v="5.5684685707000003"/>
  </r>
  <r>
    <x v="4"/>
    <x v="3"/>
    <x v="2"/>
    <n v="2.4457128047999999"/>
  </r>
  <r>
    <x v="0"/>
    <x v="0"/>
    <x v="3"/>
    <n v="1.5113486052"/>
  </r>
  <r>
    <x v="0"/>
    <x v="1"/>
    <x v="3"/>
    <n v="1.5113486052"/>
  </r>
  <r>
    <x v="1"/>
    <x v="1"/>
    <x v="3"/>
    <n v="2.0331895351"/>
  </r>
  <r>
    <x v="2"/>
    <x v="1"/>
    <x v="3"/>
    <n v="2.5928144455000002"/>
  </r>
  <r>
    <x v="0"/>
    <x v="2"/>
    <x v="3"/>
    <n v="1.5113486052"/>
  </r>
  <r>
    <x v="1"/>
    <x v="2"/>
    <x v="3"/>
    <n v="2.0331895351"/>
  </r>
  <r>
    <x v="2"/>
    <x v="2"/>
    <x v="3"/>
    <n v="2.5928144455000002"/>
  </r>
  <r>
    <x v="3"/>
    <x v="2"/>
    <x v="3"/>
    <n v="2.1740746498000001"/>
  </r>
  <r>
    <x v="4"/>
    <x v="2"/>
    <x v="3"/>
    <n v="0.89001053572"/>
  </r>
  <r>
    <x v="0"/>
    <x v="3"/>
    <x v="3"/>
    <n v="1.5113486052"/>
  </r>
  <r>
    <x v="1"/>
    <x v="3"/>
    <x v="3"/>
    <n v="2.0331895351"/>
  </r>
  <r>
    <x v="2"/>
    <x v="3"/>
    <x v="3"/>
    <n v="2.5928144455000002"/>
  </r>
  <r>
    <x v="3"/>
    <x v="3"/>
    <x v="3"/>
    <n v="4.0315666199000004"/>
  </r>
  <r>
    <x v="4"/>
    <x v="3"/>
    <x v="3"/>
    <n v="0.65978187323000004"/>
  </r>
  <r>
    <x v="0"/>
    <x v="0"/>
    <x v="4"/>
    <n v="4.3224167824000004"/>
  </r>
  <r>
    <x v="0"/>
    <x v="1"/>
    <x v="4"/>
    <n v="4.3224167824000004"/>
  </r>
  <r>
    <x v="1"/>
    <x v="1"/>
    <x v="4"/>
    <n v="2.7547745705"/>
  </r>
  <r>
    <x v="2"/>
    <x v="1"/>
    <x v="4"/>
    <n v="2.2477705479000001"/>
  </r>
  <r>
    <x v="0"/>
    <x v="2"/>
    <x v="4"/>
    <n v="4.3224167824000004"/>
  </r>
  <r>
    <x v="1"/>
    <x v="2"/>
    <x v="4"/>
    <n v="2.7547745705"/>
  </r>
  <r>
    <x v="2"/>
    <x v="2"/>
    <x v="4"/>
    <n v="2.2477705479000001"/>
  </r>
  <r>
    <x v="3"/>
    <x v="2"/>
    <x v="4"/>
    <n v="2.3356184958999999"/>
  </r>
  <r>
    <x v="4"/>
    <x v="2"/>
    <x v="4"/>
    <n v="1.3559691906"/>
  </r>
  <r>
    <x v="0"/>
    <x v="3"/>
    <x v="4"/>
    <n v="4.3224167824000004"/>
  </r>
  <r>
    <x v="1"/>
    <x v="3"/>
    <x v="4"/>
    <n v="2.7547745705"/>
  </r>
  <r>
    <x v="2"/>
    <x v="3"/>
    <x v="4"/>
    <n v="2.2477705479000001"/>
  </r>
  <r>
    <x v="3"/>
    <x v="3"/>
    <x v="4"/>
    <n v="4.5744428634999998"/>
  </r>
  <r>
    <x v="4"/>
    <x v="3"/>
    <x v="4"/>
    <n v="1.307825207700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n v="29.270221710000001"/>
  </r>
  <r>
    <x v="1"/>
    <x v="0"/>
    <n v="4.9308042525999998"/>
  </r>
  <r>
    <x v="2"/>
    <x v="0"/>
    <n v="1.1702541113"/>
  </r>
  <r>
    <x v="3"/>
    <x v="0"/>
    <n v="6.5862994194000004"/>
  </r>
  <r>
    <x v="4"/>
    <x v="0"/>
    <n v="2.1358804703000001"/>
  </r>
  <r>
    <x v="5"/>
    <x v="0"/>
    <n v="44.093460082999997"/>
  </r>
  <r>
    <x v="0"/>
    <x v="1"/>
    <n v="14.934080123999999"/>
  </r>
  <r>
    <x v="1"/>
    <x v="1"/>
    <n v="5.3809580803000001"/>
  </r>
  <r>
    <x v="2"/>
    <x v="1"/>
    <n v="1.5791994332999999"/>
  </r>
  <r>
    <x v="3"/>
    <x v="1"/>
    <n v="5.5543489456000001"/>
  </r>
  <r>
    <x v="4"/>
    <x v="1"/>
    <n v="2.6306769848"/>
  </r>
  <r>
    <x v="5"/>
    <x v="1"/>
    <n v="30.079263687000001"/>
  </r>
  <r>
    <x v="0"/>
    <x v="2"/>
    <n v="7.0084228515999998"/>
  </r>
  <r>
    <x v="1"/>
    <x v="2"/>
    <n v="3.5661549568000002"/>
  </r>
  <r>
    <x v="2"/>
    <x v="2"/>
    <n v="1.6702840327999999"/>
  </r>
  <r>
    <x v="3"/>
    <x v="2"/>
    <n v="5.5684685707000003"/>
  </r>
  <r>
    <x v="4"/>
    <x v="2"/>
    <n v="2.4457128047999999"/>
  </r>
  <r>
    <x v="5"/>
    <x v="2"/>
    <n v="20.259042740000002"/>
  </r>
  <r>
    <x v="0"/>
    <x v="3"/>
    <n v="1.5113486052"/>
  </r>
  <r>
    <x v="1"/>
    <x v="3"/>
    <n v="2.0331895351"/>
  </r>
  <r>
    <x v="2"/>
    <x v="3"/>
    <n v="2.5928144455000002"/>
  </r>
  <r>
    <x v="3"/>
    <x v="3"/>
    <n v="4.0315666199000004"/>
  </r>
  <r>
    <x v="4"/>
    <x v="3"/>
    <n v="0.65978187323000004"/>
  </r>
  <r>
    <x v="5"/>
    <x v="3"/>
    <n v="10.828701019"/>
  </r>
  <r>
    <x v="0"/>
    <x v="4"/>
    <n v="4.3224167824000004"/>
  </r>
  <r>
    <x v="1"/>
    <x v="4"/>
    <n v="2.7547745705"/>
  </r>
  <r>
    <x v="2"/>
    <x v="4"/>
    <n v="2.2477705479000001"/>
  </r>
  <r>
    <x v="3"/>
    <x v="4"/>
    <n v="4.5744428634999998"/>
  </r>
  <r>
    <x v="4"/>
    <x v="4"/>
    <n v="1.3078252077000001"/>
  </r>
  <r>
    <x v="5"/>
    <x v="4"/>
    <n v="15.2072296139999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n v="19.417280197"/>
  </r>
  <r>
    <x v="1"/>
    <x v="0"/>
    <n v="3.2709968090000001"/>
  </r>
  <r>
    <x v="2"/>
    <x v="0"/>
    <n v="0.77632313967"/>
  </r>
  <r>
    <x v="3"/>
    <x v="0"/>
    <n v="4.3692193031000004"/>
  </r>
  <r>
    <x v="4"/>
    <x v="0"/>
    <n v="1.4169003963"/>
  </r>
  <r>
    <x v="5"/>
    <x v="0"/>
    <n v="29.250719069999999"/>
  </r>
  <r>
    <x v="0"/>
    <x v="1"/>
    <n v="31.615909576"/>
  </r>
  <r>
    <x v="1"/>
    <x v="1"/>
    <n v="11.391654967999999"/>
  </r>
  <r>
    <x v="2"/>
    <x v="1"/>
    <n v="3.3432140349999999"/>
  </r>
  <r>
    <x v="3"/>
    <x v="1"/>
    <n v="11.758728981000001"/>
  </r>
  <r>
    <x v="4"/>
    <x v="1"/>
    <n v="5.5692243575999996"/>
  </r>
  <r>
    <x v="5"/>
    <x v="1"/>
    <n v="63.678733825999998"/>
  </r>
  <r>
    <x v="0"/>
    <x v="2"/>
    <n v="53.796638489000003"/>
  </r>
  <r>
    <x v="1"/>
    <x v="2"/>
    <n v="27.373798369999999"/>
  </r>
  <r>
    <x v="2"/>
    <x v="2"/>
    <n v="12.82109642"/>
  </r>
  <r>
    <x v="3"/>
    <x v="2"/>
    <n v="42.743553161999998"/>
  </r>
  <r>
    <x v="4"/>
    <x v="2"/>
    <n v="18.773286818999999"/>
  </r>
  <r>
    <x v="5"/>
    <x v="2"/>
    <n v="155.50837708"/>
  </r>
  <r>
    <x v="0"/>
    <x v="3"/>
    <n v="55.769676208"/>
  </r>
  <r>
    <x v="1"/>
    <x v="3"/>
    <n v="75.025917053000001"/>
  </r>
  <r>
    <x v="2"/>
    <x v="3"/>
    <n v="95.676414489999999"/>
  </r>
  <r>
    <x v="3"/>
    <x v="3"/>
    <n v="148.76724243000001"/>
  </r>
  <r>
    <x v="4"/>
    <x v="3"/>
    <n v="24.346349715999999"/>
  </r>
  <r>
    <x v="5"/>
    <x v="3"/>
    <n v="399.58560181000001"/>
  </r>
  <r>
    <x v="0"/>
    <x v="4"/>
    <n v="42.275485992"/>
  </r>
  <r>
    <x v="1"/>
    <x v="4"/>
    <n v="26.943130493000002"/>
  </r>
  <r>
    <x v="2"/>
    <x v="4"/>
    <n v="21.984365463"/>
  </r>
  <r>
    <x v="3"/>
    <x v="4"/>
    <n v="44.740432738999999"/>
  </r>
  <r>
    <x v="4"/>
    <x v="4"/>
    <n v="12.791211128"/>
  </r>
  <r>
    <x v="5"/>
    <x v="4"/>
    <n v="148.7346191400000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n v="66.382232665999993"/>
  </r>
  <r>
    <x v="1"/>
    <x v="0"/>
    <n v="11.182620049000001"/>
  </r>
  <r>
    <x v="2"/>
    <x v="0"/>
    <n v="2.6540310382999999"/>
  </r>
  <r>
    <x v="3"/>
    <x v="0"/>
    <n v="14.937134743"/>
  </r>
  <r>
    <x v="4"/>
    <x v="0"/>
    <n v="4.8439846039000001"/>
  </r>
  <r>
    <x v="5"/>
    <x v="0"/>
    <n v="100"/>
  </r>
  <r>
    <x v="0"/>
    <x v="1"/>
    <n v="49.649089813000003"/>
  </r>
  <r>
    <x v="1"/>
    <x v="1"/>
    <n v="17.889261246"/>
  </r>
  <r>
    <x v="2"/>
    <x v="1"/>
    <n v="5.2501268387"/>
  </r>
  <r>
    <x v="3"/>
    <x v="1"/>
    <n v="18.465707778999999"/>
  </r>
  <r>
    <x v="4"/>
    <x v="1"/>
    <n v="8.7458162307999991"/>
  </r>
  <r>
    <x v="5"/>
    <x v="1"/>
    <n v="100"/>
  </r>
  <r>
    <x v="0"/>
    <x v="2"/>
    <n v="34.594047545999999"/>
  </r>
  <r>
    <x v="1"/>
    <x v="2"/>
    <n v="17.602781296"/>
  </r>
  <r>
    <x v="2"/>
    <x v="2"/>
    <n v="8.2446346283"/>
  </r>
  <r>
    <x v="3"/>
    <x v="2"/>
    <n v="27.486335753999999"/>
  </r>
  <r>
    <x v="4"/>
    <x v="2"/>
    <n v="12.072203635999999"/>
  </r>
  <r>
    <x v="5"/>
    <x v="2"/>
    <n v="100"/>
  </r>
  <r>
    <x v="0"/>
    <x v="3"/>
    <n v="13.956877708"/>
  </r>
  <r>
    <x v="1"/>
    <x v="3"/>
    <n v="18.775932311999998"/>
  </r>
  <r>
    <x v="2"/>
    <x v="3"/>
    <n v="23.943910598999999"/>
  </r>
  <r>
    <x v="3"/>
    <x v="3"/>
    <n v="37.230381012000002"/>
  </r>
  <r>
    <x v="4"/>
    <x v="3"/>
    <n v="6.0928993225000001"/>
  </r>
  <r>
    <x v="5"/>
    <x v="3"/>
    <n v="100"/>
  </r>
  <r>
    <x v="0"/>
    <x v="4"/>
    <n v="28.423433304"/>
  </r>
  <r>
    <x v="1"/>
    <x v="4"/>
    <n v="18.114900589000001"/>
  </r>
  <r>
    <x v="2"/>
    <x v="4"/>
    <n v="14.78093338"/>
  </r>
  <r>
    <x v="3"/>
    <x v="4"/>
    <n v="30.080711364999999"/>
  </r>
  <r>
    <x v="4"/>
    <x v="4"/>
    <n v="8.6000223160000004"/>
  </r>
  <r>
    <x v="5"/>
    <x v="4"/>
    <n v="1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x v="0"/>
    <n v="1.5264257192999999"/>
  </r>
  <r>
    <x v="1"/>
    <x v="0"/>
    <x v="0"/>
    <n v="1.4344173484E-2"/>
  </r>
  <r>
    <x v="2"/>
    <x v="0"/>
    <x v="0"/>
    <n v="3.2720847129999999"/>
  </r>
  <r>
    <x v="3"/>
    <x v="0"/>
    <x v="0"/>
    <n v="4.8427630216000002E-2"/>
  </r>
  <r>
    <x v="0"/>
    <x v="1"/>
    <x v="0"/>
    <n v="9.2718988656999998E-2"/>
  </r>
  <r>
    <x v="1"/>
    <x v="1"/>
    <x v="0"/>
    <n v="1.50438454E-2"/>
  </r>
  <r>
    <x v="2"/>
    <x v="1"/>
    <x v="0"/>
    <n v="0.34741088747999999"/>
  </r>
  <r>
    <x v="3"/>
    <x v="1"/>
    <x v="0"/>
    <n v="6.1418190598000001E-2"/>
  </r>
  <r>
    <x v="0"/>
    <x v="2"/>
    <x v="0"/>
    <n v="0.40967294574000002"/>
  </r>
  <r>
    <x v="1"/>
    <x v="2"/>
    <x v="0"/>
    <n v="0.22264792024999999"/>
  </r>
  <r>
    <x v="2"/>
    <x v="2"/>
    <x v="0"/>
    <n v="1.2405916452000001"/>
  </r>
  <r>
    <x v="3"/>
    <x v="2"/>
    <x v="0"/>
    <n v="0.43041312695"/>
  </r>
  <r>
    <x v="0"/>
    <x v="3"/>
    <x v="0"/>
    <n v="1.5982291698"/>
  </r>
  <r>
    <x v="1"/>
    <x v="3"/>
    <x v="0"/>
    <n v="3.9627768099000003E-2"/>
  </r>
  <r>
    <x v="2"/>
    <x v="3"/>
    <x v="0"/>
    <n v="3.4696202278000001"/>
  </r>
  <r>
    <x v="3"/>
    <x v="3"/>
    <x v="0"/>
    <n v="0.10068127513"/>
  </r>
  <r>
    <x v="0"/>
    <x v="4"/>
    <x v="0"/>
    <n v="8.3701997994999999E-2"/>
  </r>
  <r>
    <x v="1"/>
    <x v="4"/>
    <x v="0"/>
    <n v="1.3463807292E-2"/>
  </r>
  <r>
    <x v="2"/>
    <x v="4"/>
    <x v="0"/>
    <n v="0.31494188308999999"/>
  </r>
  <r>
    <x v="3"/>
    <x v="4"/>
    <x v="0"/>
    <n v="5.5051513016000003E-2"/>
  </r>
  <r>
    <x v="0"/>
    <x v="5"/>
    <x v="0"/>
    <n v="0.34688642620999999"/>
  </r>
  <r>
    <x v="1"/>
    <x v="5"/>
    <x v="0"/>
    <n v="0.19894436001999999"/>
  </r>
  <r>
    <x v="2"/>
    <x v="5"/>
    <x v="0"/>
    <n v="1.0755251645999999"/>
  </r>
  <r>
    <x v="3"/>
    <x v="5"/>
    <x v="0"/>
    <n v="0.38452616334"/>
  </r>
  <r>
    <x v="0"/>
    <x v="0"/>
    <x v="1"/>
    <n v="2.7351551056000001"/>
  </r>
  <r>
    <x v="1"/>
    <x v="0"/>
    <x v="1"/>
    <n v="9.0628296137000006E-2"/>
  </r>
  <r>
    <x v="2"/>
    <x v="0"/>
    <x v="1"/>
    <n v="10.61663723"/>
  </r>
  <r>
    <x v="3"/>
    <x v="0"/>
    <x v="1"/>
    <n v="0.21473941207"/>
  </r>
  <r>
    <x v="0"/>
    <x v="1"/>
    <x v="1"/>
    <n v="0.85392099618999995"/>
  </r>
  <r>
    <x v="1"/>
    <x v="1"/>
    <x v="1"/>
    <n v="0.19413459301"/>
  </r>
  <r>
    <x v="2"/>
    <x v="1"/>
    <x v="1"/>
    <n v="3.7686595917000001"/>
  </r>
  <r>
    <x v="3"/>
    <x v="1"/>
    <x v="1"/>
    <n v="0.55080318450999999"/>
  </r>
  <r>
    <x v="0"/>
    <x v="2"/>
    <x v="1"/>
    <n v="1.8733193874"/>
  </r>
  <r>
    <x v="1"/>
    <x v="2"/>
    <x v="1"/>
    <n v="1.7484278679"/>
  </r>
  <r>
    <x v="2"/>
    <x v="2"/>
    <x v="1"/>
    <n v="9.0851678848000006"/>
  </r>
  <r>
    <x v="3"/>
    <x v="2"/>
    <x v="1"/>
    <n v="2.8324213027999998"/>
  </r>
  <r>
    <x v="0"/>
    <x v="3"/>
    <x v="1"/>
    <n v="3.0851755141999999"/>
  </r>
  <r>
    <x v="1"/>
    <x v="3"/>
    <x v="1"/>
    <n v="0.25171637535000002"/>
  </r>
  <r>
    <x v="2"/>
    <x v="3"/>
    <x v="1"/>
    <n v="12.103147506999999"/>
  </r>
  <r>
    <x v="3"/>
    <x v="3"/>
    <x v="1"/>
    <n v="0.51461100577999996"/>
  </r>
  <r>
    <x v="0"/>
    <x v="4"/>
    <x v="1"/>
    <n v="0.76301473378999995"/>
  </r>
  <r>
    <x v="1"/>
    <x v="4"/>
    <x v="1"/>
    <n v="0.17404480278000001"/>
  </r>
  <r>
    <x v="2"/>
    <x v="4"/>
    <x v="1"/>
    <n v="3.3856213092999998"/>
  </r>
  <r>
    <x v="3"/>
    <x v="4"/>
    <x v="1"/>
    <n v="0.49558088182999999"/>
  </r>
  <r>
    <x v="0"/>
    <x v="5"/>
    <x v="1"/>
    <n v="1.6142050027999999"/>
  </r>
  <r>
    <x v="1"/>
    <x v="5"/>
    <x v="1"/>
    <n v="1.6074296236000001"/>
  </r>
  <r>
    <x v="2"/>
    <x v="5"/>
    <x v="1"/>
    <n v="7.9816951751999996"/>
  </r>
  <r>
    <x v="3"/>
    <x v="5"/>
    <x v="1"/>
    <n v="2.5877718925000002"/>
  </r>
  <r>
    <x v="0"/>
    <x v="0"/>
    <x v="2"/>
    <n v="2.9962954521"/>
  </r>
  <r>
    <x v="1"/>
    <x v="0"/>
    <x v="2"/>
    <n v="0.16161102057000001"/>
  </r>
  <r>
    <x v="2"/>
    <x v="0"/>
    <x v="2"/>
    <n v="5.6228313445999998"/>
  </r>
  <r>
    <x v="3"/>
    <x v="0"/>
    <x v="2"/>
    <n v="0.29241606593000002"/>
  </r>
  <r>
    <x v="0"/>
    <x v="1"/>
    <x v="2"/>
    <n v="2.1794393062999999"/>
  </r>
  <r>
    <x v="1"/>
    <x v="1"/>
    <x v="2"/>
    <n v="0.39404812454999999"/>
  </r>
  <r>
    <x v="2"/>
    <x v="1"/>
    <x v="2"/>
    <n v="4.4037804604000002"/>
  </r>
  <r>
    <x v="3"/>
    <x v="1"/>
    <x v="2"/>
    <n v="0.78052717446999997"/>
  </r>
  <r>
    <x v="0"/>
    <x v="2"/>
    <x v="2"/>
    <n v="5.1799101829999996"/>
  </r>
  <r>
    <x v="1"/>
    <x v="2"/>
    <x v="2"/>
    <n v="3.2236387729999998"/>
  </r>
  <r>
    <x v="2"/>
    <x v="2"/>
    <x v="2"/>
    <n v="10.068536758"/>
  </r>
  <r>
    <x v="3"/>
    <x v="2"/>
    <x v="2"/>
    <n v="3.7918381691"/>
  </r>
  <r>
    <x v="0"/>
    <x v="3"/>
    <x v="2"/>
    <n v="3.7387542725"/>
  </r>
  <r>
    <x v="1"/>
    <x v="3"/>
    <x v="2"/>
    <n v="0.45615094900000003"/>
  </r>
  <r>
    <x v="2"/>
    <x v="3"/>
    <x v="2"/>
    <n v="6.9649648665999999"/>
  </r>
  <r>
    <x v="3"/>
    <x v="3"/>
    <x v="2"/>
    <n v="0.66769874096000004"/>
  </r>
  <r>
    <x v="0"/>
    <x v="4"/>
    <x v="2"/>
    <n v="1.9456822871999999"/>
  </r>
  <r>
    <x v="1"/>
    <x v="4"/>
    <x v="2"/>
    <n v="0.35415574908000003"/>
  </r>
  <r>
    <x v="2"/>
    <x v="4"/>
    <x v="2"/>
    <n v="3.9719786643999999"/>
  </r>
  <r>
    <x v="3"/>
    <x v="4"/>
    <x v="2"/>
    <n v="0.70570427178999995"/>
  </r>
  <r>
    <x v="0"/>
    <x v="5"/>
    <x v="2"/>
    <n v="4.6712088585"/>
  </r>
  <r>
    <x v="1"/>
    <x v="5"/>
    <x v="2"/>
    <n v="2.9689912796"/>
  </r>
  <r>
    <x v="2"/>
    <x v="5"/>
    <x v="2"/>
    <n v="9.1582050322999997"/>
  </r>
  <r>
    <x v="3"/>
    <x v="5"/>
    <x v="2"/>
    <n v="3.4913783073000002"/>
  </r>
  <r>
    <x v="0"/>
    <x v="0"/>
    <x v="3"/>
    <n v="0.36087375879"/>
  </r>
  <r>
    <x v="1"/>
    <x v="0"/>
    <x v="3"/>
    <n v="0.13039681315000001"/>
  </r>
  <r>
    <x v="2"/>
    <x v="0"/>
    <x v="3"/>
    <n v="0.86754935980000003"/>
  </r>
  <r>
    <x v="3"/>
    <x v="0"/>
    <x v="3"/>
    <n v="0.22303718328"/>
  </r>
  <r>
    <x v="0"/>
    <x v="1"/>
    <x v="3"/>
    <n v="0.37897026539000001"/>
  </r>
  <r>
    <x v="1"/>
    <x v="1"/>
    <x v="3"/>
    <n v="0.30814939737000002"/>
  </r>
  <r>
    <x v="2"/>
    <x v="1"/>
    <x v="3"/>
    <n v="1.7953988314"/>
  </r>
  <r>
    <x v="3"/>
    <x v="1"/>
    <x v="3"/>
    <n v="0.82063090801000005"/>
  </r>
  <r>
    <x v="0"/>
    <x v="2"/>
    <x v="3"/>
    <n v="2.2700681685999999"/>
  </r>
  <r>
    <x v="1"/>
    <x v="2"/>
    <x v="3"/>
    <n v="2.9294040202999998"/>
  </r>
  <r>
    <x v="2"/>
    <x v="2"/>
    <x v="3"/>
    <n v="5.2958660126000003"/>
  </r>
  <r>
    <x v="3"/>
    <x v="2"/>
    <x v="3"/>
    <n v="3.2795686721999999"/>
  </r>
  <r>
    <x v="0"/>
    <x v="3"/>
    <x v="3"/>
    <n v="0.49988538027000001"/>
  </r>
  <r>
    <x v="1"/>
    <x v="3"/>
    <x v="3"/>
    <n v="0.28336402774000002"/>
  </r>
  <r>
    <x v="2"/>
    <x v="3"/>
    <x v="3"/>
    <n v="1.2602143288000001"/>
  </r>
  <r>
    <x v="3"/>
    <x v="3"/>
    <x v="3"/>
    <n v="0.43068656324999999"/>
  </r>
  <r>
    <x v="0"/>
    <x v="4"/>
    <x v="3"/>
    <n v="0.35772728920000002"/>
  </r>
  <r>
    <x v="1"/>
    <x v="4"/>
    <x v="3"/>
    <n v="0.29105889797000001"/>
  </r>
  <r>
    <x v="2"/>
    <x v="4"/>
    <x v="3"/>
    <n v="1.69835639"/>
  </r>
  <r>
    <x v="3"/>
    <x v="4"/>
    <x v="3"/>
    <n v="0.77617120743000001"/>
  </r>
  <r>
    <x v="0"/>
    <x v="5"/>
    <x v="3"/>
    <n v="2.1522994040999999"/>
  </r>
  <r>
    <x v="1"/>
    <x v="5"/>
    <x v="3"/>
    <n v="2.7935271262999999"/>
  </r>
  <r>
    <x v="2"/>
    <x v="5"/>
    <x v="3"/>
    <n v="5.0002436638000001"/>
  </r>
  <r>
    <x v="3"/>
    <x v="5"/>
    <x v="3"/>
    <n v="3.1163790225999999"/>
  </r>
  <r>
    <x v="0"/>
    <x v="0"/>
    <x v="4"/>
    <n v="7.6187500954000003"/>
  </r>
  <r>
    <x v="1"/>
    <x v="0"/>
    <x v="4"/>
    <n v="0.39698028563999999"/>
  </r>
  <r>
    <x v="2"/>
    <x v="0"/>
    <x v="4"/>
    <n v="20.379102707000001"/>
  </r>
  <r>
    <x v="3"/>
    <x v="0"/>
    <x v="4"/>
    <n v="0.77862030268000004"/>
  </r>
  <r>
    <x v="0"/>
    <x v="1"/>
    <x v="4"/>
    <n v="3.5050494671000001"/>
  </r>
  <r>
    <x v="1"/>
    <x v="1"/>
    <x v="4"/>
    <n v="0.91137593984999998"/>
  </r>
  <r>
    <x v="2"/>
    <x v="1"/>
    <x v="4"/>
    <n v="10.315250397"/>
  </r>
  <r>
    <x v="3"/>
    <x v="1"/>
    <x v="4"/>
    <n v="2.2133796215000001"/>
  </r>
  <r>
    <x v="0"/>
    <x v="2"/>
    <x v="4"/>
    <n v="9.7329702377"/>
  </r>
  <r>
    <x v="1"/>
    <x v="2"/>
    <x v="4"/>
    <n v="8.1241188049000002"/>
  </r>
  <r>
    <x v="2"/>
    <x v="2"/>
    <x v="4"/>
    <n v="25.690162658999999"/>
  </r>
  <r>
    <x v="3"/>
    <x v="2"/>
    <x v="4"/>
    <n v="10.334240913"/>
  </r>
  <r>
    <x v="0"/>
    <x v="3"/>
    <x v="4"/>
    <n v="8.6126470566000002"/>
  </r>
  <r>
    <x v="1"/>
    <x v="3"/>
    <x v="4"/>
    <n v="0.93146467208999995"/>
  </r>
  <r>
    <x v="2"/>
    <x v="3"/>
    <x v="4"/>
    <n v="22.972164154000001"/>
  </r>
  <r>
    <x v="3"/>
    <x v="3"/>
    <x v="4"/>
    <n v="1.5559694767000001"/>
  </r>
  <r>
    <x v="0"/>
    <x v="4"/>
    <x v="4"/>
    <n v="3.2258880138000001"/>
  </r>
  <r>
    <x v="1"/>
    <x v="4"/>
    <x v="4"/>
    <n v="0.84270775318000002"/>
  </r>
  <r>
    <x v="2"/>
    <x v="4"/>
    <x v="4"/>
    <n v="9.5579318999999998"/>
  </r>
  <r>
    <x v="3"/>
    <x v="4"/>
    <x v="4"/>
    <n v="2.0540246964"/>
  </r>
  <r>
    <x v="0"/>
    <x v="5"/>
    <x v="4"/>
    <n v="9.0182352066"/>
  </r>
  <r>
    <x v="1"/>
    <x v="5"/>
    <x v="4"/>
    <n v="7.658302784"/>
  </r>
  <r>
    <x v="2"/>
    <x v="5"/>
    <x v="4"/>
    <n v="23.854417801"/>
  </r>
  <r>
    <x v="3"/>
    <x v="5"/>
    <x v="4"/>
    <n v="9.716246604900000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n v="20.807025909"/>
  </r>
  <r>
    <x v="1"/>
    <x v="0"/>
    <n v="0.51590597630000001"/>
  </r>
  <r>
    <x v="2"/>
    <x v="0"/>
    <n v="45.170291900999999"/>
  </r>
  <r>
    <x v="3"/>
    <x v="0"/>
    <n v="1.3107494116"/>
  </r>
  <r>
    <x v="0"/>
    <x v="1"/>
    <n v="8.9259757995999998"/>
  </r>
  <r>
    <x v="1"/>
    <x v="1"/>
    <n v="0.72826141118999999"/>
  </r>
  <r>
    <x v="2"/>
    <x v="1"/>
    <n v="35.016613006999997"/>
  </r>
  <r>
    <x v="3"/>
    <x v="1"/>
    <n v="1.4888635874"/>
  </r>
  <r>
    <x v="0"/>
    <x v="2"/>
    <n v="9.5632848740000007"/>
  </r>
  <r>
    <x v="1"/>
    <x v="2"/>
    <n v="1.1667795181"/>
  </r>
  <r>
    <x v="2"/>
    <x v="2"/>
    <n v="17.815544127999999"/>
  </r>
  <r>
    <x v="3"/>
    <x v="2"/>
    <n v="1.7078932523999999"/>
  </r>
  <r>
    <x v="0"/>
    <x v="3"/>
    <n v="2.6789264679000002"/>
  </r>
  <r>
    <x v="1"/>
    <x v="3"/>
    <n v="1.5185709000000001"/>
  </r>
  <r>
    <x v="2"/>
    <x v="3"/>
    <n v="6.7535910605999998"/>
  </r>
  <r>
    <x v="3"/>
    <x v="3"/>
    <n v="2.3080844879"/>
  </r>
  <r>
    <x v="0"/>
    <x v="4"/>
    <n v="8.6126470566000002"/>
  </r>
  <r>
    <x v="1"/>
    <x v="4"/>
    <n v="0.93146467208999995"/>
  </r>
  <r>
    <x v="2"/>
    <x v="4"/>
    <n v="22.972164154000001"/>
  </r>
  <r>
    <x v="3"/>
    <x v="4"/>
    <n v="1.5559694767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6F573D-6D74-469E-BD71-A0F6740C1B1A}" name="PivotTable1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E34" firstHeaderRow="1" firstDataRow="2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axis="axisRow" showAll="0" defaultSubtotal="0">
      <items count="5">
        <item x="0"/>
        <item x="1"/>
        <item x="2"/>
        <item x="3"/>
        <item x="4"/>
      </items>
    </pivotField>
    <pivotField dataField="1" showAll="0"/>
  </pivotFields>
  <rowFields count="2">
    <field x="2"/>
    <field x="0"/>
  </rowFields>
  <rowItems count="3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Sum of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4340E-B780-4BCD-A112-A6A9093F17EB}" name="PivotTable2" cacheId="1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F10" firstHeaderRow="1" firstDataRow="2" firstDataCol="1"/>
  <pivotFields count="3">
    <pivotField axis="axisRow" showAll="0">
      <items count="7">
        <item x="0"/>
        <item x="1"/>
        <item x="2"/>
        <item x="4"/>
        <item x="3"/>
        <item x="5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Sum of Value" fld="2" baseField="0" baseItem="0" numFmtId="167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7F16CE-64A4-4A4B-AECE-80D1E9E03024}" name="PivotTable4" cacheId="3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F10" firstHeaderRow="1" firstDataRow="2" firstDataCol="1"/>
  <pivotFields count="3">
    <pivotField axis="axisRow" showAll="0">
      <items count="7">
        <item x="0"/>
        <item x="1"/>
        <item x="2"/>
        <item x="4"/>
        <item x="3"/>
        <item x="5"/>
        <item t="default"/>
      </items>
    </pivotField>
    <pivotField axis="axisCol" showAll="0">
      <items count="6">
        <item x="3"/>
        <item x="0"/>
        <item x="1"/>
        <item x="2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Sum of Valu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1CBBE8-542D-4A6A-8497-4DE36821114A}" name="PivotTable3" cacheId="2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F10" firstHeaderRow="1" firstDataRow="2" firstDataCol="1"/>
  <pivotFields count="3">
    <pivotField axis="axisRow" showAll="0">
      <items count="7">
        <item x="0"/>
        <item x="1"/>
        <item x="2"/>
        <item x="4"/>
        <item x="3"/>
        <item x="5"/>
        <item t="default"/>
      </items>
    </pivotField>
    <pivotField axis="axisCol" showAll="0">
      <items count="6">
        <item x="3"/>
        <item x="0"/>
        <item x="1"/>
        <item x="2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1"/>
  </colFields>
  <colItems count="5">
    <i>
      <x/>
    </i>
    <i>
      <x v="1"/>
    </i>
    <i>
      <x v="2"/>
    </i>
    <i>
      <x v="3"/>
    </i>
    <i>
      <x v="4"/>
    </i>
  </colItems>
  <dataFields count="1">
    <dataField name="Sum of Valu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92E46B-1CE0-4122-8657-84A70A3FF112}" name="PivotTable2" cacheId="4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F34" firstHeaderRow="1" firstDataRow="2" firstDataCol="1"/>
  <pivotFields count="4">
    <pivotField axis="axisRow" showAll="0">
      <items count="5">
        <item x="1"/>
        <item x="0"/>
        <item x="3"/>
        <item x="2"/>
        <item t="default"/>
      </items>
    </pivotField>
    <pivotField axis="axisRow" showAll="0" defaultSubtotal="0">
      <items count="6">
        <item x="0"/>
        <item x="3"/>
        <item x="1"/>
        <item x="4"/>
        <item x="2"/>
        <item x="5"/>
      </items>
    </pivotField>
    <pivotField axis="axisCol" showAll="0">
      <items count="6">
        <item x="3"/>
        <item x="0"/>
        <item x="1"/>
        <item x="2"/>
        <item x="4"/>
        <item t="default"/>
      </items>
    </pivotField>
    <pivotField dataField="1" showAll="0"/>
  </pivotFields>
  <rowFields count="2">
    <field x="1"/>
    <field x="0"/>
  </rowFields>
  <rowItems count="30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dataFields count="1">
    <dataField name="Sum of Value" fld="3" baseField="0" baseItem="0" numFmtId="2"/>
  </dataFields>
  <formats count="4">
    <format dxfId="6">
      <pivotArea outline="0" collapsedLevelsAreSubtotals="1" fieldPosition="0"/>
    </format>
    <format dxfId="5">
      <pivotArea field="2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4DECFB-0B8C-4924-8492-2299D0027E9A}" name="PivotTable3" cacheId="5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outline="1" outlineData="1" multipleFieldFilters="0">
  <location ref="A3:E9" firstHeaderRow="1" firstDataRow="2" firstDataCol="1"/>
  <pivotFields count="3">
    <pivotField axis="axisCol" showAll="0">
      <items count="5">
        <item x="1"/>
        <item x="0"/>
        <item x="3"/>
        <item x="2"/>
        <item t="default"/>
      </items>
    </pivotField>
    <pivotField axis="axisRow" showAll="0">
      <items count="6">
        <item x="3"/>
        <item x="0"/>
        <item x="1"/>
        <item x="2"/>
        <item x="4"/>
        <item t="default"/>
      </items>
    </pivotField>
    <pivotField dataField="1" showAll="0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Value" fld="2" baseField="0" baseItem="0" numFmtId="166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998E3752-FFC8-4A19-ADD1-B0E49F66782E}" autoFormatId="16" applyNumberFormats="0" applyBorderFormats="0" applyFontFormats="0" applyPatternFormats="0" applyAlignmentFormats="0" applyWidthHeightFormats="0">
  <queryTableRefresh nextId="7" unboundColumnsRight="2">
    <queryTableFields count="6">
      <queryTableField id="1" name="AGFOODPLUS2" tableColumnId="1"/>
      <queryTableField id="2" name="AGCAT" tableColumnId="2"/>
      <queryTableField id="3" name="REGWLD" tableColumnId="3"/>
      <queryTableField id="4" name="Value" tableColumnId="4"/>
      <queryTableField id="5" dataBound="0" tableColumnId="5"/>
      <queryTableField id="6" dataBound="0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EE8DE0B-EEFF-468D-9C1C-17058C021826}" autoFormatId="16" applyNumberFormats="0" applyBorderFormats="0" applyFontFormats="0" applyPatternFormats="0" applyAlignmentFormats="0" applyWidthHeightFormats="0">
  <queryTableRefresh nextId="4">
    <queryTableFields count="3">
      <queryTableField id="1" name="AGFOODPLUST" tableColumnId="1"/>
      <queryTableField id="2" name="REGWLD" tableColumnId="2"/>
      <queryTableField id="3" name="Value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9BD462C1-F9F6-4A34-9899-E6B3C62C894C}" autoFormatId="16" applyNumberFormats="0" applyBorderFormats="0" applyFontFormats="0" applyPatternFormats="0" applyAlignmentFormats="0" applyWidthHeightFormats="0">
  <queryTableRefresh nextId="4">
    <queryTableFields count="3">
      <queryTableField id="1" name="AGFOODPLUST" tableColumnId="1"/>
      <queryTableField id="2" name="REGWLD" tableColumnId="2"/>
      <queryTableField id="3" name="Value" tableColumnId="3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8D281FE-1E50-4177-B36C-102921C8770C}" autoFormatId="16" applyNumberFormats="0" applyBorderFormats="0" applyFontFormats="0" applyPatternFormats="0" applyAlignmentFormats="0" applyWidthHeightFormats="0">
  <queryTableRefresh nextId="4">
    <queryTableFields count="3">
      <queryTableField id="1" name="AGFOODPLUST" tableColumnId="1"/>
      <queryTableField id="2" name="REGWLD" tableColumnId="2"/>
      <queryTableField id="3" name="Value" tableColumnId="3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CCA23A23-CBC3-48BE-B57E-6C98923B3503}" autoFormatId="16" applyNumberFormats="0" applyBorderFormats="0" applyFontFormats="0" applyPatternFormats="0" applyAlignmentFormats="0" applyWidthHeightFormats="0">
  <queryTableRefresh nextId="5">
    <queryTableFields count="4">
      <queryTableField id="1" name="ENDWL" tableColumnId="1"/>
      <queryTableField id="2" name="BROADSECREP" tableColumnId="2"/>
      <queryTableField id="3" name="REGWLD" tableColumnId="3"/>
      <queryTableField id="4" name="Value" tableColumnId="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4E6C96DE-B972-4C33-ABCF-39D59C694BCE}" autoFormatId="16" applyNumberFormats="0" applyBorderFormats="0" applyFontFormats="0" applyPatternFormats="0" applyAlignmentFormats="0" applyWidthHeightFormats="0">
  <queryTableRefresh nextId="4">
    <queryTableFields count="3">
      <queryTableField id="1" name="ENDWL" tableColumnId="1"/>
      <queryTableField id="2" name="REGWLD" tableColumnId="2"/>
      <queryTableField id="3" name="Valu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419AA5-A02D-4DC5-B36C-16CDEEDA3D98}" name="gdpa" displayName="gdpa" ref="A1:F71" tableType="queryTable" totalsRowShown="0">
  <autoFilter ref="A1:F71" xr:uid="{5A419AA5-A02D-4DC5-B36C-16CDEEDA3D98}"/>
  <tableColumns count="6">
    <tableColumn id="1" xr3:uid="{7F3FF92C-74CD-4D5F-A980-F86778B58589}" uniqueName="1" name="AGFOODPLUS2" queryTableFieldId="1" dataDxfId="21"/>
    <tableColumn id="2" xr3:uid="{9C48D31B-1087-4B13-AF0B-7814AE3BC473}" uniqueName="2" name="AGCAT" queryTableFieldId="2" dataDxfId="20"/>
    <tableColumn id="3" xr3:uid="{26F27468-AD3F-4B2D-8EC2-A29C00CBB80D}" uniqueName="3" name="REGWLD" queryTableFieldId="3" dataDxfId="19"/>
    <tableColumn id="4" xr3:uid="{B9A3C580-FC27-4D20-B7ED-A16AFC87179B}" uniqueName="4" name="Value" queryTableFieldId="4"/>
    <tableColumn id="5" xr3:uid="{8817AF43-5095-4EEB-BC4F-F0DD0911B732}" uniqueName="5" name="Indicator" queryTableFieldId="5" dataDxfId="1"/>
    <tableColumn id="6" xr3:uid="{9D5547B4-410C-49C7-9207-4E181A0D92A5}" uniqueName="6" name="Category" queryTableFieldId="6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92EE01-D759-4D45-976B-2C4856499AB4}" name="agdp" displayName="agdp" ref="A1:C31" tableType="queryTable" totalsRowShown="0">
  <autoFilter ref="A1:C31" xr:uid="{B592EE01-D759-4D45-976B-2C4856499AB4}"/>
  <tableColumns count="3">
    <tableColumn id="1" xr3:uid="{5F76385D-94B4-49C8-88F1-DF226D558270}" uniqueName="1" name="AGFOODPLUST" queryTableFieldId="1" dataDxfId="18"/>
    <tableColumn id="2" xr3:uid="{B2A57251-96CF-4F51-918A-949259A1C48A}" uniqueName="2" name="REGWLD" queryTableFieldId="2" dataDxfId="17"/>
    <tableColumn id="3" xr3:uid="{A641B0EB-5404-48EE-B783-88657809278A}" uniqueName="3" name="Value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8C53F0-46CE-4156-A672-4E6066C70BBF}" name="AGDS" displayName="AGDS" ref="A1:C31" tableType="queryTable" totalsRowShown="0">
  <autoFilter ref="A1:C31" xr:uid="{F68C53F0-46CE-4156-A672-4E6066C70BBF}"/>
  <tableColumns count="3">
    <tableColumn id="1" xr3:uid="{A7CFBAE2-883A-42C0-AEB8-0A34A4EDFFD2}" uniqueName="1" name="AGFOODPLUST" queryTableFieldId="1" dataDxfId="16"/>
    <tableColumn id="2" xr3:uid="{8F306D67-3767-4E14-BFB2-A2AFCF78DA6B}" uniqueName="2" name="REGWLD" queryTableFieldId="2" dataDxfId="15"/>
    <tableColumn id="3" xr3:uid="{C1233DB2-F3C8-48F6-BD66-F4A4912CF1E0}" uniqueName="3" name="Value" queryTableFieldId="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B748EB-6E9F-4500-93E9-19900A939BF7}" name="apop" displayName="apop" ref="A1:C31" tableType="queryTable" totalsRowShown="0">
  <autoFilter ref="A1:C31" xr:uid="{30B748EB-6E9F-4500-93E9-19900A939BF7}"/>
  <tableColumns count="3">
    <tableColumn id="1" xr3:uid="{33FD37F4-1EBE-4797-8AC5-B6FCD338734D}" uniqueName="1" name="AGFOODPLUST" queryTableFieldId="1" dataDxfId="14"/>
    <tableColumn id="2" xr3:uid="{CD1D162F-DB04-4C60-B9A8-34ED25B995FA}" uniqueName="2" name="REGWLD" queryTableFieldId="2" dataDxfId="13"/>
    <tableColumn id="3" xr3:uid="{2DEC5F5A-50BE-413C-A535-FB59B1B6FBFA}" uniqueName="3" name="Value" queryTableFieldId="3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BE24A7-CCA3-4F66-9D55-E6B953F34859}" name="LFRP" displayName="LFRP" ref="A1:D121" tableType="queryTable" totalsRowShown="0">
  <autoFilter ref="A1:D121" xr:uid="{8DBE24A7-CCA3-4F66-9D55-E6B953F34859}"/>
  <tableColumns count="4">
    <tableColumn id="1" xr3:uid="{F8FDABBD-A0F7-4352-99B8-47F559F7D204}" uniqueName="1" name="ENDWL" queryTableFieldId="1" dataDxfId="12"/>
    <tableColumn id="2" xr3:uid="{9A0A7357-A5BF-4DCC-8E03-8975F9AFF7A5}" uniqueName="2" name="BROADSECREP" queryTableFieldId="2" dataDxfId="11"/>
    <tableColumn id="3" xr3:uid="{7A6B2887-588B-417A-91F7-D79FE1179DBD}" uniqueName="3" name="REGWLD" queryTableFieldId="3" dataDxfId="10"/>
    <tableColumn id="4" xr3:uid="{AD90CE11-E419-490A-A25F-DE9E57452261}" uniqueName="4" name="Value" queryTableFieldId="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A2F15A-A852-4390-8579-8CB0A14F78B4}" name="plbf" displayName="plbf" ref="A1:C21" tableType="queryTable" totalsRowShown="0">
  <autoFilter ref="A1:C21" xr:uid="{16A2F15A-A852-4390-8579-8CB0A14F78B4}"/>
  <tableColumns count="3">
    <tableColumn id="1" xr3:uid="{82921DF4-AA04-4CD5-9D80-B5A99ECCA455}" uniqueName="1" name="ENDWL" queryTableFieldId="1" dataDxfId="9"/>
    <tableColumn id="2" xr3:uid="{0CA2FDC0-E568-4E82-B82C-15E9830BAC8C}" uniqueName="2" name="REGWLD" queryTableFieldId="2" dataDxfId="8"/>
    <tableColumn id="3" xr3:uid="{9A2CA000-2BCA-48AC-8A20-5B8C441D3603}" uniqueName="3" name="Value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BE612-E457-4B1F-83A0-B3DC74A332AE}">
  <dimension ref="B2:E20"/>
  <sheetViews>
    <sheetView tabSelected="1" topLeftCell="A4" zoomScale="145" zoomScaleNormal="145" workbookViewId="0">
      <selection activeCell="D8" sqref="D8"/>
    </sheetView>
  </sheetViews>
  <sheetFormatPr defaultRowHeight="15" x14ac:dyDescent="0.25"/>
  <cols>
    <col min="2" max="2" width="3.140625" style="15" bestFit="1" customWidth="1"/>
    <col min="3" max="3" width="16.5703125" customWidth="1"/>
    <col min="4" max="4" width="103.140625" bestFit="1" customWidth="1"/>
    <col min="5" max="5" width="18.85546875" bestFit="1" customWidth="1"/>
  </cols>
  <sheetData>
    <row r="2" spans="2:5" x14ac:dyDescent="0.25">
      <c r="B2" s="41"/>
      <c r="C2" s="42" t="s">
        <v>61</v>
      </c>
      <c r="D2" s="42" t="s">
        <v>62</v>
      </c>
      <c r="E2" s="42" t="s">
        <v>63</v>
      </c>
    </row>
    <row r="3" spans="2:5" x14ac:dyDescent="0.25">
      <c r="B3" s="43">
        <v>1</v>
      </c>
      <c r="C3" s="44" t="s">
        <v>64</v>
      </c>
      <c r="D3" s="45" t="s">
        <v>65</v>
      </c>
      <c r="E3" s="44" t="s">
        <v>66</v>
      </c>
    </row>
    <row r="4" spans="2:5" x14ac:dyDescent="0.25">
      <c r="B4" s="15">
        <v>2</v>
      </c>
      <c r="C4" t="s">
        <v>67</v>
      </c>
      <c r="D4" s="46" t="s">
        <v>68</v>
      </c>
      <c r="E4" t="s">
        <v>66</v>
      </c>
    </row>
    <row r="5" spans="2:5" x14ac:dyDescent="0.25">
      <c r="B5" s="15">
        <v>3</v>
      </c>
      <c r="C5" t="s">
        <v>69</v>
      </c>
      <c r="D5" s="47" t="s">
        <v>70</v>
      </c>
      <c r="E5" t="s">
        <v>66</v>
      </c>
    </row>
    <row r="6" spans="2:5" x14ac:dyDescent="0.25">
      <c r="B6" s="15">
        <v>4</v>
      </c>
      <c r="C6" t="s">
        <v>71</v>
      </c>
      <c r="D6" t="s">
        <v>72</v>
      </c>
      <c r="E6" t="s">
        <v>66</v>
      </c>
    </row>
    <row r="7" spans="2:5" x14ac:dyDescent="0.25">
      <c r="B7" s="15">
        <v>5</v>
      </c>
      <c r="C7" t="s">
        <v>73</v>
      </c>
      <c r="D7" t="s">
        <v>74</v>
      </c>
      <c r="E7" t="s">
        <v>66</v>
      </c>
    </row>
    <row r="8" spans="2:5" x14ac:dyDescent="0.25">
      <c r="B8" s="15">
        <v>6</v>
      </c>
      <c r="C8" t="s">
        <v>75</v>
      </c>
      <c r="D8" t="s">
        <v>70</v>
      </c>
      <c r="E8" t="s">
        <v>66</v>
      </c>
    </row>
    <row r="9" spans="2:5" x14ac:dyDescent="0.25">
      <c r="B9" s="15">
        <v>7</v>
      </c>
      <c r="C9" t="str">
        <f>CONCATENATE(C3,"_pivot")</f>
        <v>gdpa_pivot</v>
      </c>
      <c r="D9" t="str">
        <f t="shared" ref="D9:D14" si="0">CONCATENATE("Pivot table version of ", C3, " (csv) worksheet")</f>
        <v>Pivot table version of gdpa (csv) worksheet</v>
      </c>
      <c r="E9" t="s">
        <v>76</v>
      </c>
    </row>
    <row r="10" spans="2:5" x14ac:dyDescent="0.25">
      <c r="B10" s="15">
        <v>8</v>
      </c>
      <c r="C10" t="str">
        <f t="shared" ref="C10:C14" si="1">CONCATENATE(C4,"_pivot")</f>
        <v>agdp_pivot</v>
      </c>
      <c r="D10" t="str">
        <f t="shared" si="0"/>
        <v>Pivot table version of agdp (csv) worksheet</v>
      </c>
      <c r="E10" t="s">
        <v>76</v>
      </c>
    </row>
    <row r="11" spans="2:5" x14ac:dyDescent="0.25">
      <c r="B11" s="15">
        <v>9</v>
      </c>
      <c r="C11" t="str">
        <f t="shared" si="1"/>
        <v>agds_pivot</v>
      </c>
      <c r="D11" t="str">
        <f t="shared" si="0"/>
        <v>Pivot table version of agds (csv) worksheet</v>
      </c>
      <c r="E11" t="s">
        <v>76</v>
      </c>
    </row>
    <row r="12" spans="2:5" x14ac:dyDescent="0.25">
      <c r="B12" s="15">
        <v>10</v>
      </c>
      <c r="C12" t="str">
        <f t="shared" si="1"/>
        <v>apop_pivot</v>
      </c>
      <c r="D12" t="str">
        <f t="shared" si="0"/>
        <v>Pivot table version of apop (csv) worksheet</v>
      </c>
      <c r="E12" t="s">
        <v>76</v>
      </c>
    </row>
    <row r="13" spans="2:5" x14ac:dyDescent="0.25">
      <c r="B13" s="15">
        <v>11</v>
      </c>
      <c r="C13" t="str">
        <f t="shared" si="1"/>
        <v>lfrp_pivot</v>
      </c>
      <c r="D13" t="str">
        <f t="shared" si="0"/>
        <v>Pivot table version of lfrp (csv) worksheet</v>
      </c>
      <c r="E13" t="s">
        <v>76</v>
      </c>
    </row>
    <row r="14" spans="2:5" x14ac:dyDescent="0.25">
      <c r="B14" s="15">
        <v>12</v>
      </c>
      <c r="C14" t="str">
        <f t="shared" si="1"/>
        <v>plbf_pivot</v>
      </c>
      <c r="D14" t="str">
        <f t="shared" si="0"/>
        <v>Pivot table version of plbf (csv) worksheet</v>
      </c>
      <c r="E14" t="s">
        <v>76</v>
      </c>
    </row>
    <row r="15" spans="2:5" x14ac:dyDescent="0.25">
      <c r="B15" s="15">
        <v>13</v>
      </c>
      <c r="C15" t="s">
        <v>77</v>
      </c>
      <c r="D15" t="str">
        <f>CONCATENATE("Diagrams based on data from ", C9, " worksheet (i.e., ", D3,")")</f>
        <v>Diagrams based on data from gdpa_pivot worksheet (i.e., Global Agrifood GDP by sector, % of Global GDP)</v>
      </c>
      <c r="E15" s="48" t="s">
        <v>78</v>
      </c>
    </row>
    <row r="16" spans="2:5" x14ac:dyDescent="0.25">
      <c r="B16" s="15">
        <v>14</v>
      </c>
      <c r="C16" t="s">
        <v>79</v>
      </c>
      <c r="D16" t="str">
        <f>CONCATENATE("Diagrams based on data from ", C10, " worksheet (i.e., ", D4,")")</f>
        <v>Diagrams based on data from agdp_pivot worksheet (i.e., Share of agrifood system)</v>
      </c>
      <c r="E16" s="48" t="s">
        <v>78</v>
      </c>
    </row>
    <row r="17" spans="2:5" x14ac:dyDescent="0.25">
      <c r="B17" s="15">
        <v>15</v>
      </c>
      <c r="C17" t="s">
        <v>80</v>
      </c>
      <c r="D17" t="str">
        <f>CONCATENATE("Diagrams based on data from ", C12, " worksheet (i.e., ", D6,")")</f>
        <v>Diagrams based on data from apop_pivot worksheet (i.e., Agrifood value share in GDP: Final report table)</v>
      </c>
      <c r="E17" t="s">
        <v>78</v>
      </c>
    </row>
    <row r="18" spans="2:5" x14ac:dyDescent="0.25">
      <c r="B18" s="15">
        <v>16</v>
      </c>
      <c r="C18" t="s">
        <v>81</v>
      </c>
      <c r="D18" t="str">
        <f>CONCATENATE("Diagrams based on data from ", C11, " worksheet (i.e., ", D5,")")</f>
        <v>Diagrams based on data from agds_pivot worksheet (i.e., Composition of AFS)</v>
      </c>
      <c r="E18" t="s">
        <v>78</v>
      </c>
    </row>
    <row r="19" spans="2:5" x14ac:dyDescent="0.25">
      <c r="B19" s="15">
        <v>17</v>
      </c>
      <c r="C19" t="s">
        <v>82</v>
      </c>
      <c r="D19" t="str">
        <f>CONCATENATE("Diagrams based on data from ", C13, " worksheet (i.e., ", D7,")")</f>
        <v>Diagrams based on data from lfrp_pivot worksheet (i.e., Employment shares: Activity vs IO-based approach )</v>
      </c>
      <c r="E19" t="s">
        <v>78</v>
      </c>
    </row>
    <row r="20" spans="2:5" x14ac:dyDescent="0.25">
      <c r="B20" s="49">
        <v>18</v>
      </c>
      <c r="C20" s="50" t="s">
        <v>83</v>
      </c>
      <c r="D20" s="50" t="str">
        <f>CONCATENATE("Diagrams based on data from ", C14, " worksheet (i.e., ", D8,")")</f>
        <v>Diagrams based on data from plbf_pivot worksheet (i.e., Composition of AFS)</v>
      </c>
      <c r="E20" s="50" t="s">
        <v>78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93BF-8F8F-4300-9028-2A57B53A9E81}">
  <dimension ref="A3:F10"/>
  <sheetViews>
    <sheetView workbookViewId="0">
      <selection activeCell="C22" sqref="C22"/>
    </sheetView>
  </sheetViews>
  <sheetFormatPr defaultRowHeight="15" x14ac:dyDescent="0.25"/>
  <cols>
    <col min="1" max="1" width="13.85546875" bestFit="1" customWidth="1"/>
    <col min="2" max="2" width="16.28515625" bestFit="1" customWidth="1"/>
    <col min="3" max="3" width="12.7109375" bestFit="1" customWidth="1"/>
    <col min="4" max="4" width="14.85546875" bestFit="1" customWidth="1"/>
    <col min="5" max="5" width="13.85546875" bestFit="1" customWidth="1"/>
    <col min="6" max="6" width="12.7109375" bestFit="1" customWidth="1"/>
    <col min="7" max="7" width="11.7109375" bestFit="1" customWidth="1"/>
  </cols>
  <sheetData>
    <row r="3" spans="1:6" x14ac:dyDescent="0.25">
      <c r="A3" s="8" t="s">
        <v>29</v>
      </c>
      <c r="B3" s="8" t="s">
        <v>28</v>
      </c>
    </row>
    <row r="4" spans="1:6" x14ac:dyDescent="0.25">
      <c r="A4" s="8" t="s">
        <v>27</v>
      </c>
      <c r="B4" t="s">
        <v>25</v>
      </c>
      <c r="C4" t="s">
        <v>15</v>
      </c>
      <c r="D4" t="s">
        <v>23</v>
      </c>
      <c r="E4" t="s">
        <v>24</v>
      </c>
      <c r="F4" t="s">
        <v>26</v>
      </c>
    </row>
    <row r="5" spans="1:6" x14ac:dyDescent="0.25">
      <c r="A5" s="9" t="s">
        <v>14</v>
      </c>
      <c r="B5">
        <v>13.956877708</v>
      </c>
      <c r="C5">
        <v>66.382232665999993</v>
      </c>
      <c r="D5">
        <v>49.649089813000003</v>
      </c>
      <c r="E5">
        <v>34.594047545999999</v>
      </c>
      <c r="F5">
        <v>28.423433304</v>
      </c>
    </row>
    <row r="6" spans="1:6" x14ac:dyDescent="0.25">
      <c r="A6" s="9" t="s">
        <v>17</v>
      </c>
      <c r="B6">
        <v>18.775932311999998</v>
      </c>
      <c r="C6">
        <v>11.182620049000001</v>
      </c>
      <c r="D6">
        <v>17.889261246</v>
      </c>
      <c r="E6">
        <v>17.602781296</v>
      </c>
      <c r="F6">
        <v>18.114900589000001</v>
      </c>
    </row>
    <row r="7" spans="1:6" x14ac:dyDescent="0.25">
      <c r="A7" s="9" t="s">
        <v>18</v>
      </c>
      <c r="B7">
        <v>23.943910598999999</v>
      </c>
      <c r="C7">
        <v>2.6540310382999999</v>
      </c>
      <c r="D7">
        <v>5.2501268387</v>
      </c>
      <c r="E7">
        <v>8.2446346283</v>
      </c>
      <c r="F7">
        <v>14.78093338</v>
      </c>
    </row>
    <row r="8" spans="1:6" x14ac:dyDescent="0.25">
      <c r="A8" s="9" t="s">
        <v>21</v>
      </c>
      <c r="B8">
        <v>6.0928993225000001</v>
      </c>
      <c r="C8">
        <v>4.8439846039000001</v>
      </c>
      <c r="D8">
        <v>8.7458162307999991</v>
      </c>
      <c r="E8">
        <v>12.072203635999999</v>
      </c>
      <c r="F8">
        <v>8.6000223160000004</v>
      </c>
    </row>
    <row r="9" spans="1:6" x14ac:dyDescent="0.25">
      <c r="A9" s="9" t="s">
        <v>20</v>
      </c>
      <c r="B9">
        <v>37.230381012000002</v>
      </c>
      <c r="C9">
        <v>14.937134743</v>
      </c>
      <c r="D9">
        <v>18.465707778999999</v>
      </c>
      <c r="E9">
        <v>27.486335753999999</v>
      </c>
      <c r="F9">
        <v>30.080711364999999</v>
      </c>
    </row>
    <row r="10" spans="1:6" x14ac:dyDescent="0.25">
      <c r="A10" s="9" t="s">
        <v>0</v>
      </c>
      <c r="B10">
        <v>100</v>
      </c>
      <c r="C10">
        <v>100</v>
      </c>
      <c r="D10">
        <v>100</v>
      </c>
      <c r="E10">
        <v>100</v>
      </c>
      <c r="F10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93D4-FDC7-418D-B5F0-732A21389BA6}">
  <dimension ref="A3:F10"/>
  <sheetViews>
    <sheetView workbookViewId="0">
      <selection activeCell="C8" sqref="C8"/>
    </sheetView>
  </sheetViews>
  <sheetFormatPr defaultRowHeight="15" x14ac:dyDescent="0.25"/>
  <cols>
    <col min="1" max="1" width="13.85546875" bestFit="1" customWidth="1"/>
    <col min="2" max="2" width="16.28515625" bestFit="1" customWidth="1"/>
    <col min="3" max="3" width="12.7109375" bestFit="1" customWidth="1"/>
    <col min="4" max="4" width="14.85546875" bestFit="1" customWidth="1"/>
    <col min="5" max="5" width="13.85546875" bestFit="1" customWidth="1"/>
    <col min="6" max="6" width="12.7109375" bestFit="1" customWidth="1"/>
    <col min="7" max="7" width="11.7109375" bestFit="1" customWidth="1"/>
  </cols>
  <sheetData>
    <row r="3" spans="1:6" x14ac:dyDescent="0.25">
      <c r="A3" s="8" t="s">
        <v>29</v>
      </c>
      <c r="B3" s="8" t="s">
        <v>28</v>
      </c>
    </row>
    <row r="4" spans="1:6" x14ac:dyDescent="0.25">
      <c r="A4" s="8" t="s">
        <v>27</v>
      </c>
      <c r="B4" t="s">
        <v>25</v>
      </c>
      <c r="C4" t="s">
        <v>15</v>
      </c>
      <c r="D4" t="s">
        <v>23</v>
      </c>
      <c r="E4" t="s">
        <v>24</v>
      </c>
      <c r="F4" t="s">
        <v>26</v>
      </c>
    </row>
    <row r="5" spans="1:6" x14ac:dyDescent="0.25">
      <c r="A5" s="9" t="s">
        <v>14</v>
      </c>
      <c r="B5">
        <v>55.769676208</v>
      </c>
      <c r="C5">
        <v>19.417280197</v>
      </c>
      <c r="D5">
        <v>31.615909576</v>
      </c>
      <c r="E5">
        <v>53.796638489000003</v>
      </c>
      <c r="F5">
        <v>42.275485992</v>
      </c>
    </row>
    <row r="6" spans="1:6" x14ac:dyDescent="0.25">
      <c r="A6" s="9" t="s">
        <v>17</v>
      </c>
      <c r="B6">
        <v>75.025917053000001</v>
      </c>
      <c r="C6">
        <v>3.2709968090000001</v>
      </c>
      <c r="D6">
        <v>11.391654967999999</v>
      </c>
      <c r="E6">
        <v>27.373798369999999</v>
      </c>
      <c r="F6">
        <v>26.943130493000002</v>
      </c>
    </row>
    <row r="7" spans="1:6" x14ac:dyDescent="0.25">
      <c r="A7" s="9" t="s">
        <v>18</v>
      </c>
      <c r="B7">
        <v>95.676414489999999</v>
      </c>
      <c r="C7">
        <v>0.77632313967</v>
      </c>
      <c r="D7">
        <v>3.3432140349999999</v>
      </c>
      <c r="E7">
        <v>12.82109642</v>
      </c>
      <c r="F7">
        <v>21.984365463</v>
      </c>
    </row>
    <row r="8" spans="1:6" x14ac:dyDescent="0.25">
      <c r="A8" s="9" t="s">
        <v>21</v>
      </c>
      <c r="B8">
        <v>24.346349715999999</v>
      </c>
      <c r="C8">
        <v>1.4169003963</v>
      </c>
      <c r="D8">
        <v>5.5692243575999996</v>
      </c>
      <c r="E8">
        <v>18.773286818999999</v>
      </c>
      <c r="F8">
        <v>12.791211128</v>
      </c>
    </row>
    <row r="9" spans="1:6" x14ac:dyDescent="0.25">
      <c r="A9" s="9" t="s">
        <v>20</v>
      </c>
      <c r="B9">
        <v>148.76724243000001</v>
      </c>
      <c r="C9">
        <v>4.3692193031000004</v>
      </c>
      <c r="D9">
        <v>11.758728981000001</v>
      </c>
      <c r="E9">
        <v>42.743553161999998</v>
      </c>
      <c r="F9">
        <v>44.740432738999999</v>
      </c>
    </row>
    <row r="10" spans="1:6" x14ac:dyDescent="0.25">
      <c r="A10" s="9" t="s">
        <v>0</v>
      </c>
      <c r="B10">
        <v>399.58560181000001</v>
      </c>
      <c r="C10">
        <v>29.250719069999999</v>
      </c>
      <c r="D10">
        <v>63.678733825999998</v>
      </c>
      <c r="E10">
        <v>155.50837708</v>
      </c>
      <c r="F10">
        <v>148.73461914000001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04CA-0FDD-4189-AA5C-66B7FEDF20B8}">
  <dimension ref="A3:F34"/>
  <sheetViews>
    <sheetView workbookViewId="0">
      <selection activeCell="B4" sqref="B4:E4"/>
    </sheetView>
  </sheetViews>
  <sheetFormatPr defaultRowHeight="15" x14ac:dyDescent="0.25"/>
  <cols>
    <col min="1" max="1" width="16" bestFit="1" customWidth="1"/>
    <col min="2" max="2" width="16.28515625" style="18" bestFit="1" customWidth="1"/>
    <col min="3" max="3" width="12.7109375" style="18" bestFit="1" customWidth="1"/>
    <col min="4" max="4" width="14.85546875" style="18" bestFit="1" customWidth="1"/>
    <col min="5" max="5" width="13.85546875" style="18" bestFit="1" customWidth="1"/>
    <col min="6" max="6" width="12.7109375" style="18" bestFit="1" customWidth="1"/>
    <col min="23" max="23" width="13.85546875" bestFit="1" customWidth="1"/>
    <col min="24" max="24" width="12.7109375" bestFit="1" customWidth="1"/>
    <col min="25" max="25" width="16.5703125" bestFit="1" customWidth="1"/>
    <col min="26" max="28" width="12.7109375" bestFit="1" customWidth="1"/>
    <col min="29" max="29" width="18.85546875" bestFit="1" customWidth="1"/>
    <col min="30" max="30" width="13.5703125" bestFit="1" customWidth="1"/>
    <col min="31" max="37" width="12.7109375" bestFit="1" customWidth="1"/>
    <col min="38" max="38" width="11.28515625" bestFit="1" customWidth="1"/>
  </cols>
  <sheetData>
    <row r="3" spans="1:6" x14ac:dyDescent="0.25">
      <c r="A3" s="8" t="s">
        <v>29</v>
      </c>
      <c r="B3" s="17" t="s">
        <v>28</v>
      </c>
    </row>
    <row r="4" spans="1:6" x14ac:dyDescent="0.25">
      <c r="A4" s="8" t="s">
        <v>27</v>
      </c>
      <c r="B4" s="18" t="s">
        <v>25</v>
      </c>
      <c r="C4" s="18" t="s">
        <v>15</v>
      </c>
      <c r="D4" s="18" t="s">
        <v>23</v>
      </c>
      <c r="E4" s="18" t="s">
        <v>24</v>
      </c>
      <c r="F4" s="18" t="s">
        <v>26</v>
      </c>
    </row>
    <row r="5" spans="1:6" x14ac:dyDescent="0.25">
      <c r="A5" s="9" t="s">
        <v>41</v>
      </c>
    </row>
    <row r="6" spans="1:6" x14ac:dyDescent="0.25">
      <c r="A6" s="11" t="s">
        <v>42</v>
      </c>
      <c r="B6" s="18">
        <v>0.13039681315000001</v>
      </c>
      <c r="C6" s="18">
        <v>1.4344173484E-2</v>
      </c>
      <c r="D6" s="18">
        <v>9.0628296137000006E-2</v>
      </c>
      <c r="E6" s="18">
        <v>0.16161102057000001</v>
      </c>
      <c r="F6" s="18">
        <v>0.39698028563999999</v>
      </c>
    </row>
    <row r="7" spans="1:6" x14ac:dyDescent="0.25">
      <c r="A7" s="11" t="s">
        <v>40</v>
      </c>
      <c r="B7" s="18">
        <v>0.36087375879</v>
      </c>
      <c r="C7" s="18">
        <v>1.5264257192999999</v>
      </c>
      <c r="D7" s="18">
        <v>2.7351551056000001</v>
      </c>
      <c r="E7" s="18">
        <v>2.9962954521</v>
      </c>
      <c r="F7" s="18">
        <v>7.6187500954000003</v>
      </c>
    </row>
    <row r="8" spans="1:6" x14ac:dyDescent="0.25">
      <c r="A8" s="11" t="s">
        <v>44</v>
      </c>
      <c r="B8" s="18">
        <v>0.22303718328</v>
      </c>
      <c r="C8" s="18">
        <v>4.8427630216000002E-2</v>
      </c>
      <c r="D8" s="18">
        <v>0.21473941207</v>
      </c>
      <c r="E8" s="18">
        <v>0.29241606593000002</v>
      </c>
      <c r="F8" s="18">
        <v>0.77862030268000004</v>
      </c>
    </row>
    <row r="9" spans="1:6" x14ac:dyDescent="0.25">
      <c r="A9" s="11" t="s">
        <v>43</v>
      </c>
      <c r="B9" s="18">
        <v>0.86754935980000003</v>
      </c>
      <c r="C9" s="18">
        <v>3.2720847129999999</v>
      </c>
      <c r="D9" s="18">
        <v>10.61663723</v>
      </c>
      <c r="E9" s="18">
        <v>5.6228313445999998</v>
      </c>
      <c r="F9" s="18">
        <v>20.379102707000001</v>
      </c>
    </row>
    <row r="10" spans="1:6" x14ac:dyDescent="0.25">
      <c r="A10" s="9" t="s">
        <v>47</v>
      </c>
    </row>
    <row r="11" spans="1:6" x14ac:dyDescent="0.25">
      <c r="A11" s="11" t="s">
        <v>42</v>
      </c>
      <c r="B11" s="18">
        <v>0.28336402774000002</v>
      </c>
      <c r="C11" s="18">
        <v>3.9627768099000003E-2</v>
      </c>
      <c r="D11" s="18">
        <v>0.25171637535000002</v>
      </c>
      <c r="E11" s="18">
        <v>0.45615094900000003</v>
      </c>
      <c r="F11" s="18">
        <v>0.93146467208999995</v>
      </c>
    </row>
    <row r="12" spans="1:6" x14ac:dyDescent="0.25">
      <c r="A12" s="11" t="s">
        <v>40</v>
      </c>
      <c r="B12" s="18">
        <v>0.49988538027000001</v>
      </c>
      <c r="C12" s="18">
        <v>1.5982291698</v>
      </c>
      <c r="D12" s="18">
        <v>3.0851755141999999</v>
      </c>
      <c r="E12" s="18">
        <v>3.7387542725</v>
      </c>
      <c r="F12" s="18">
        <v>8.6126470566000002</v>
      </c>
    </row>
    <row r="13" spans="1:6" x14ac:dyDescent="0.25">
      <c r="A13" s="11" t="s">
        <v>44</v>
      </c>
      <c r="B13" s="18">
        <v>0.43068656324999999</v>
      </c>
      <c r="C13" s="18">
        <v>0.10068127513</v>
      </c>
      <c r="D13" s="18">
        <v>0.51461100577999996</v>
      </c>
      <c r="E13" s="18">
        <v>0.66769874096000004</v>
      </c>
      <c r="F13" s="18">
        <v>1.5559694767000001</v>
      </c>
    </row>
    <row r="14" spans="1:6" x14ac:dyDescent="0.25">
      <c r="A14" s="11" t="s">
        <v>43</v>
      </c>
      <c r="B14" s="18">
        <v>1.2602143288000001</v>
      </c>
      <c r="C14" s="18">
        <v>3.4696202278000001</v>
      </c>
      <c r="D14" s="18">
        <v>12.103147506999999</v>
      </c>
      <c r="E14" s="18">
        <v>6.9649648665999999</v>
      </c>
      <c r="F14" s="18">
        <v>22.972164154000001</v>
      </c>
    </row>
    <row r="15" spans="1:6" x14ac:dyDescent="0.25">
      <c r="A15" s="9" t="s">
        <v>45</v>
      </c>
    </row>
    <row r="16" spans="1:6" x14ac:dyDescent="0.25">
      <c r="A16" s="11" t="s">
        <v>42</v>
      </c>
      <c r="B16" s="18">
        <v>0.30814939737000002</v>
      </c>
      <c r="C16" s="18">
        <v>1.50438454E-2</v>
      </c>
      <c r="D16" s="18">
        <v>0.19413459301</v>
      </c>
      <c r="E16" s="18">
        <v>0.39404812454999999</v>
      </c>
      <c r="F16" s="18">
        <v>0.91137593984999998</v>
      </c>
    </row>
    <row r="17" spans="1:6" x14ac:dyDescent="0.25">
      <c r="A17" s="11" t="s">
        <v>40</v>
      </c>
      <c r="B17" s="18">
        <v>0.37897026539000001</v>
      </c>
      <c r="C17" s="18">
        <v>9.2718988656999998E-2</v>
      </c>
      <c r="D17" s="18">
        <v>0.85392099618999995</v>
      </c>
      <c r="E17" s="18">
        <v>2.1794393062999999</v>
      </c>
      <c r="F17" s="18">
        <v>3.5050494671000001</v>
      </c>
    </row>
    <row r="18" spans="1:6" x14ac:dyDescent="0.25">
      <c r="A18" s="11" t="s">
        <v>44</v>
      </c>
      <c r="B18" s="18">
        <v>0.82063090801000005</v>
      </c>
      <c r="C18" s="18">
        <v>6.1418190598000001E-2</v>
      </c>
      <c r="D18" s="18">
        <v>0.55080318450999999</v>
      </c>
      <c r="E18" s="18">
        <v>0.78052717446999997</v>
      </c>
      <c r="F18" s="18">
        <v>2.2133796215000001</v>
      </c>
    </row>
    <row r="19" spans="1:6" x14ac:dyDescent="0.25">
      <c r="A19" s="11" t="s">
        <v>43</v>
      </c>
      <c r="B19" s="18">
        <v>1.7953988314</v>
      </c>
      <c r="C19" s="18">
        <v>0.34741088747999999</v>
      </c>
      <c r="D19" s="18">
        <v>3.7686595917000001</v>
      </c>
      <c r="E19" s="18">
        <v>4.4037804604000002</v>
      </c>
      <c r="F19" s="18">
        <v>10.315250397</v>
      </c>
    </row>
    <row r="20" spans="1:6" x14ac:dyDescent="0.25">
      <c r="A20" s="9" t="s">
        <v>48</v>
      </c>
    </row>
    <row r="21" spans="1:6" x14ac:dyDescent="0.25">
      <c r="A21" s="11" t="s">
        <v>42</v>
      </c>
      <c r="B21" s="18">
        <v>0.29105889797000001</v>
      </c>
      <c r="C21" s="18">
        <v>1.3463807292E-2</v>
      </c>
      <c r="D21" s="18">
        <v>0.17404480278000001</v>
      </c>
      <c r="E21" s="18">
        <v>0.35415574908000003</v>
      </c>
      <c r="F21" s="18">
        <v>0.84270775318000002</v>
      </c>
    </row>
    <row r="22" spans="1:6" x14ac:dyDescent="0.25">
      <c r="A22" s="11" t="s">
        <v>40</v>
      </c>
      <c r="B22" s="18">
        <v>0.35772728920000002</v>
      </c>
      <c r="C22" s="18">
        <v>8.3701997994999999E-2</v>
      </c>
      <c r="D22" s="18">
        <v>0.76301473378999995</v>
      </c>
      <c r="E22" s="18">
        <v>1.9456822871999999</v>
      </c>
      <c r="F22" s="18">
        <v>3.2258880138000001</v>
      </c>
    </row>
    <row r="23" spans="1:6" x14ac:dyDescent="0.25">
      <c r="A23" s="11" t="s">
        <v>44</v>
      </c>
      <c r="B23" s="18">
        <v>0.77617120743000001</v>
      </c>
      <c r="C23" s="18">
        <v>5.5051513016000003E-2</v>
      </c>
      <c r="D23" s="18">
        <v>0.49558088182999999</v>
      </c>
      <c r="E23" s="18">
        <v>0.70570427178999995</v>
      </c>
      <c r="F23" s="18">
        <v>2.0540246964</v>
      </c>
    </row>
    <row r="24" spans="1:6" x14ac:dyDescent="0.25">
      <c r="A24" s="11" t="s">
        <v>43</v>
      </c>
      <c r="B24" s="18">
        <v>1.69835639</v>
      </c>
      <c r="C24" s="18">
        <v>0.31494188308999999</v>
      </c>
      <c r="D24" s="18">
        <v>3.3856213092999998</v>
      </c>
      <c r="E24" s="18">
        <v>3.9719786643999999</v>
      </c>
      <c r="F24" s="18">
        <v>9.5579318999999998</v>
      </c>
    </row>
    <row r="25" spans="1:6" x14ac:dyDescent="0.25">
      <c r="A25" s="9" t="s">
        <v>46</v>
      </c>
    </row>
    <row r="26" spans="1:6" x14ac:dyDescent="0.25">
      <c r="A26" s="11" t="s">
        <v>42</v>
      </c>
      <c r="B26" s="18">
        <v>2.9294040202999998</v>
      </c>
      <c r="C26" s="18">
        <v>0.22264792024999999</v>
      </c>
      <c r="D26" s="18">
        <v>1.7484278679</v>
      </c>
      <c r="E26" s="18">
        <v>3.2236387729999998</v>
      </c>
      <c r="F26" s="18">
        <v>8.1241188049000002</v>
      </c>
    </row>
    <row r="27" spans="1:6" x14ac:dyDescent="0.25">
      <c r="A27" s="11" t="s">
        <v>40</v>
      </c>
      <c r="B27" s="18">
        <v>2.2700681685999999</v>
      </c>
      <c r="C27" s="18">
        <v>0.40967294574000002</v>
      </c>
      <c r="D27" s="18">
        <v>1.8733193874</v>
      </c>
      <c r="E27" s="18">
        <v>5.1799101829999996</v>
      </c>
      <c r="F27" s="18">
        <v>9.7329702377</v>
      </c>
    </row>
    <row r="28" spans="1:6" x14ac:dyDescent="0.25">
      <c r="A28" s="11" t="s">
        <v>44</v>
      </c>
      <c r="B28" s="18">
        <v>3.2795686721999999</v>
      </c>
      <c r="C28" s="18">
        <v>0.43041312695</v>
      </c>
      <c r="D28" s="18">
        <v>2.8324213027999998</v>
      </c>
      <c r="E28" s="18">
        <v>3.7918381691</v>
      </c>
      <c r="F28" s="18">
        <v>10.334240913</v>
      </c>
    </row>
    <row r="29" spans="1:6" x14ac:dyDescent="0.25">
      <c r="A29" s="11" t="s">
        <v>43</v>
      </c>
      <c r="B29" s="18">
        <v>5.2958660126000003</v>
      </c>
      <c r="C29" s="18">
        <v>1.2405916452000001</v>
      </c>
      <c r="D29" s="18">
        <v>9.0851678848000006</v>
      </c>
      <c r="E29" s="18">
        <v>10.068536758</v>
      </c>
      <c r="F29" s="18">
        <v>25.690162658999999</v>
      </c>
    </row>
    <row r="30" spans="1:6" x14ac:dyDescent="0.25">
      <c r="A30" s="9" t="s">
        <v>49</v>
      </c>
    </row>
    <row r="31" spans="1:6" x14ac:dyDescent="0.25">
      <c r="A31" s="11" t="s">
        <v>42</v>
      </c>
      <c r="B31" s="18">
        <v>2.7935271262999999</v>
      </c>
      <c r="C31" s="18">
        <v>0.19894436001999999</v>
      </c>
      <c r="D31" s="18">
        <v>1.6074296236000001</v>
      </c>
      <c r="E31" s="18">
        <v>2.9689912796</v>
      </c>
      <c r="F31" s="18">
        <v>7.658302784</v>
      </c>
    </row>
    <row r="32" spans="1:6" x14ac:dyDescent="0.25">
      <c r="A32" s="11" t="s">
        <v>40</v>
      </c>
      <c r="B32" s="18">
        <v>2.1522994040999999</v>
      </c>
      <c r="C32" s="18">
        <v>0.34688642620999999</v>
      </c>
      <c r="D32" s="18">
        <v>1.6142050027999999</v>
      </c>
      <c r="E32" s="18">
        <v>4.6712088585</v>
      </c>
      <c r="F32" s="18">
        <v>9.0182352066</v>
      </c>
    </row>
    <row r="33" spans="1:6" x14ac:dyDescent="0.25">
      <c r="A33" s="11" t="s">
        <v>44</v>
      </c>
      <c r="B33" s="18">
        <v>3.1163790225999999</v>
      </c>
      <c r="C33" s="18">
        <v>0.38452616334</v>
      </c>
      <c r="D33" s="18">
        <v>2.5877718925000002</v>
      </c>
      <c r="E33" s="18">
        <v>3.4913783073000002</v>
      </c>
      <c r="F33" s="18">
        <v>9.7162466049000002</v>
      </c>
    </row>
    <row r="34" spans="1:6" x14ac:dyDescent="0.25">
      <c r="A34" s="11" t="s">
        <v>43</v>
      </c>
      <c r="B34" s="18">
        <v>5.0002436638000001</v>
      </c>
      <c r="C34" s="18">
        <v>1.0755251645999999</v>
      </c>
      <c r="D34" s="18">
        <v>7.9816951751999996</v>
      </c>
      <c r="E34" s="18">
        <v>9.1582050322999997</v>
      </c>
      <c r="F34" s="18">
        <v>23.854417801</v>
      </c>
    </row>
  </sheetData>
  <pageMargins left="0.7" right="0.7" top="0.75" bottom="0.75" header="0.3" footer="0.3"/>
  <pageSetup orientation="portrait" horizontalDpi="1200" verticalDpi="12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F59D-2AC0-4560-B62F-E3738770B56B}">
  <dimension ref="A3:F9"/>
  <sheetViews>
    <sheetView zoomScaleNormal="100" workbookViewId="0">
      <selection activeCell="K18" sqref="K18"/>
    </sheetView>
  </sheetViews>
  <sheetFormatPr defaultRowHeight="15" x14ac:dyDescent="0.25"/>
  <cols>
    <col min="1" max="1" width="14.7109375" bestFit="1" customWidth="1"/>
    <col min="2" max="2" width="16.28515625" bestFit="1" customWidth="1"/>
    <col min="3" max="3" width="12" bestFit="1" customWidth="1"/>
    <col min="4" max="4" width="9.140625" bestFit="1" customWidth="1"/>
    <col min="5" max="5" width="11.5703125" bestFit="1" customWidth="1"/>
    <col min="6" max="7" width="12" bestFit="1" customWidth="1"/>
  </cols>
  <sheetData>
    <row r="3" spans="1:6" x14ac:dyDescent="0.25">
      <c r="A3" s="8" t="s">
        <v>29</v>
      </c>
      <c r="B3" s="8" t="s">
        <v>28</v>
      </c>
    </row>
    <row r="4" spans="1:6" x14ac:dyDescent="0.25">
      <c r="A4" s="8" t="s">
        <v>27</v>
      </c>
      <c r="B4" t="s">
        <v>42</v>
      </c>
      <c r="C4" t="s">
        <v>40</v>
      </c>
      <c r="D4" t="s">
        <v>44</v>
      </c>
      <c r="E4" t="s">
        <v>43</v>
      </c>
    </row>
    <row r="5" spans="1:6" x14ac:dyDescent="0.25">
      <c r="A5" s="9" t="s">
        <v>25</v>
      </c>
      <c r="B5" s="12">
        <v>1.5185709000000001</v>
      </c>
      <c r="C5" s="12">
        <v>2.6789264679000002</v>
      </c>
      <c r="D5" s="12">
        <v>2.3080844879</v>
      </c>
      <c r="E5" s="12">
        <v>6.7535910605999998</v>
      </c>
    </row>
    <row r="6" spans="1:6" x14ac:dyDescent="0.25">
      <c r="A6" s="9" t="s">
        <v>15</v>
      </c>
      <c r="B6" s="12">
        <v>0.51590597630000001</v>
      </c>
      <c r="C6" s="12">
        <v>20.807025909</v>
      </c>
      <c r="D6" s="12">
        <v>1.3107494116</v>
      </c>
      <c r="E6" s="12">
        <v>45.170291900999999</v>
      </c>
    </row>
    <row r="7" spans="1:6" x14ac:dyDescent="0.25">
      <c r="A7" s="9" t="s">
        <v>23</v>
      </c>
      <c r="B7" s="12">
        <v>0.72826141118999999</v>
      </c>
      <c r="C7" s="12">
        <v>8.9259757995999998</v>
      </c>
      <c r="D7" s="12">
        <v>1.4888635874</v>
      </c>
      <c r="E7" s="12">
        <v>35.016613006999997</v>
      </c>
    </row>
    <row r="8" spans="1:6" x14ac:dyDescent="0.25">
      <c r="A8" s="9" t="s">
        <v>24</v>
      </c>
      <c r="B8" s="12">
        <v>1.1667795181</v>
      </c>
      <c r="C8" s="12">
        <v>9.5632848740000007</v>
      </c>
      <c r="D8" s="12">
        <v>1.7078932523999999</v>
      </c>
      <c r="E8" s="12">
        <v>17.815544127999999</v>
      </c>
    </row>
    <row r="9" spans="1:6" x14ac:dyDescent="0.25">
      <c r="A9" s="9" t="s">
        <v>26</v>
      </c>
      <c r="B9" s="12">
        <v>0.93146467208999995</v>
      </c>
      <c r="C9" s="12">
        <v>8.6126470566000002</v>
      </c>
      <c r="D9" s="12">
        <v>1.5559694767000001</v>
      </c>
      <c r="E9" s="12">
        <v>22.972164154000001</v>
      </c>
      <c r="F9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7D8DB-A695-4D05-857F-4208F8DF12EF}">
  <dimension ref="A1:Q88"/>
  <sheetViews>
    <sheetView zoomScale="85" zoomScaleNormal="85" workbookViewId="0">
      <selection activeCell="D30" sqref="D30"/>
    </sheetView>
  </sheetViews>
  <sheetFormatPr defaultRowHeight="15" x14ac:dyDescent="0.25"/>
  <sheetData>
    <row r="1" spans="1:17" x14ac:dyDescent="0.25">
      <c r="A1" t="s">
        <v>26</v>
      </c>
      <c r="C1" s="10" t="s">
        <v>1</v>
      </c>
      <c r="D1" s="10" t="s">
        <v>16</v>
      </c>
      <c r="E1" s="10" t="s">
        <v>19</v>
      </c>
      <c r="F1" s="10" t="s">
        <v>22</v>
      </c>
    </row>
    <row r="2" spans="1:17" x14ac:dyDescent="0.25">
      <c r="B2" s="1"/>
      <c r="C2" s="2" t="s">
        <v>1</v>
      </c>
      <c r="D2" s="2" t="s">
        <v>2</v>
      </c>
      <c r="E2" s="3" t="s">
        <v>3</v>
      </c>
      <c r="F2" s="4" t="s">
        <v>4</v>
      </c>
      <c r="N2" s="12"/>
      <c r="O2" s="12"/>
      <c r="P2" s="12"/>
      <c r="Q2" s="12"/>
    </row>
    <row r="3" spans="1:17" x14ac:dyDescent="0.25">
      <c r="A3" s="11" t="s">
        <v>14</v>
      </c>
      <c r="B3" s="1" t="s">
        <v>5</v>
      </c>
      <c r="C3" s="5">
        <f>GETPIVOTDATA("Value",gdpa_pivot!$A$3,"AGFOODPLUS2",$A3,"AGCAT",C$1,"REGWLD",$A$1)</f>
        <v>4.3224167824000004</v>
      </c>
      <c r="D3" s="5">
        <f>GETPIVOTDATA("Value",gdpa_pivot!$A$3,"AGFOODPLUS2",$A3,"AGCAT",D$1,"REGWLD",$A$1)</f>
        <v>4.3224167824000004</v>
      </c>
      <c r="E3" s="5">
        <f>GETPIVOTDATA("Value",gdpa_pivot!$A$3,"AGFOODPLUS2",$A3,"AGCAT",E$1,"REGWLD",$A$1)</f>
        <v>4.3224167824000004</v>
      </c>
      <c r="F3" s="5">
        <f>GETPIVOTDATA("Value",gdpa_pivot!$A$3,"AGFOODPLUS2",$A3,"AGCAT",F$1,"REGWLD",$A$1)</f>
        <v>4.3224167824000004</v>
      </c>
      <c r="N3" s="12"/>
      <c r="O3" s="12"/>
      <c r="P3" s="12"/>
      <c r="Q3" s="12"/>
    </row>
    <row r="4" spans="1:17" x14ac:dyDescent="0.25">
      <c r="A4" s="11" t="s">
        <v>17</v>
      </c>
      <c r="B4" s="1" t="s">
        <v>6</v>
      </c>
      <c r="C4" s="5"/>
      <c r="D4" s="5">
        <f>GETPIVOTDATA("Value",gdpa_pivot!$A$3,"AGFOODPLUS2",$A4,"AGCAT",D$1,"REGWLD",$A$1)</f>
        <v>2.7547745705</v>
      </c>
      <c r="E4" s="5">
        <f>GETPIVOTDATA("Value",gdpa_pivot!$A$3,"AGFOODPLUS2",$A4,"AGCAT",E$1,"REGWLD",$A$1)</f>
        <v>2.7547745705</v>
      </c>
      <c r="F4" s="5">
        <f>GETPIVOTDATA("Value",gdpa_pivot!$A$3,"AGFOODPLUS2",$A4,"AGCAT",F$1,"REGWLD",$A$1)</f>
        <v>2.7547745705</v>
      </c>
      <c r="N4" s="12"/>
      <c r="O4" s="12"/>
      <c r="P4" s="12"/>
      <c r="Q4" s="12"/>
    </row>
    <row r="5" spans="1:17" x14ac:dyDescent="0.25">
      <c r="A5" s="11" t="s">
        <v>18</v>
      </c>
      <c r="B5" s="1" t="s">
        <v>7</v>
      </c>
      <c r="C5" s="5"/>
      <c r="D5" s="5">
        <f>GETPIVOTDATA("Value",gdpa_pivot!$A$3,"AGFOODPLUS2",$A5,"AGCAT",D$1,"REGWLD",$A$1)</f>
        <v>2.2477705479000001</v>
      </c>
      <c r="E5" s="5">
        <f>GETPIVOTDATA("Value",gdpa_pivot!$A$3,"AGFOODPLUS2",$A5,"AGCAT",E$1,"REGWLD",$A$1)</f>
        <v>2.2477705479000001</v>
      </c>
      <c r="F5" s="5">
        <f>GETPIVOTDATA("Value",gdpa_pivot!$A$3,"AGFOODPLUS2",$A5,"AGCAT",F$1,"REGWLD",$A$1)</f>
        <v>2.2477705479000001</v>
      </c>
      <c r="N5" s="12"/>
      <c r="O5" s="12"/>
      <c r="P5" s="12"/>
      <c r="Q5" s="12"/>
    </row>
    <row r="6" spans="1:17" x14ac:dyDescent="0.25">
      <c r="A6" s="11" t="s">
        <v>20</v>
      </c>
      <c r="B6" s="1" t="s">
        <v>8</v>
      </c>
      <c r="C6" s="5"/>
      <c r="D6" s="5"/>
      <c r="E6" s="5">
        <f>GETPIVOTDATA("Value",gdpa_pivot!$A$3,"AGFOODPLUS2",$A6,"AGCAT",E$1,"REGWLD",$A$1)</f>
        <v>2.3356184958999999</v>
      </c>
      <c r="F6" s="5">
        <f>GETPIVOTDATA("Value",gdpa_pivot!$A$3,"AGFOODPLUS2",$A6,"AGCAT",F$1,"REGWLD",$A$1)</f>
        <v>4.5744428634999998</v>
      </c>
      <c r="N6" s="12"/>
      <c r="O6" s="12"/>
      <c r="P6" s="12"/>
      <c r="Q6" s="12"/>
    </row>
    <row r="7" spans="1:17" x14ac:dyDescent="0.25">
      <c r="A7" t="s">
        <v>21</v>
      </c>
      <c r="B7" s="1" t="s">
        <v>9</v>
      </c>
      <c r="C7" s="5"/>
      <c r="D7" s="5"/>
      <c r="E7" s="5">
        <f>GETPIVOTDATA("Value",gdpa_pivot!$A$3,"AGFOODPLUS2",$A7,"AGCAT",E$1,"REGWLD",$A$1)</f>
        <v>1.3559691906</v>
      </c>
      <c r="F7" s="5">
        <f>GETPIVOTDATA("Value",gdpa_pivot!$A$3,"AGFOODPLUS2",$A7,"AGCAT",F$1,"REGWLD",$A$1)</f>
        <v>1.3078252077000001</v>
      </c>
    </row>
    <row r="8" spans="1:17" ht="15.75" thickBot="1" x14ac:dyDescent="0.3">
      <c r="B8" s="6"/>
      <c r="C8" s="7">
        <f>SUM(C3:C7)</f>
        <v>4.3224167824000004</v>
      </c>
      <c r="D8" s="7">
        <f>SUM(D3:D7)</f>
        <v>9.3249619008</v>
      </c>
      <c r="E8" s="7">
        <f>SUM(E3:E7)</f>
        <v>13.0165495873</v>
      </c>
      <c r="F8" s="7">
        <f>SUM(F3:F7)</f>
        <v>15.207229972</v>
      </c>
    </row>
    <row r="21" spans="1:17" x14ac:dyDescent="0.25">
      <c r="A21" t="s">
        <v>15</v>
      </c>
      <c r="C21" s="10" t="s">
        <v>1</v>
      </c>
      <c r="D21" s="10" t="s">
        <v>16</v>
      </c>
      <c r="E21" s="10" t="s">
        <v>19</v>
      </c>
      <c r="F21" s="10" t="s">
        <v>22</v>
      </c>
    </row>
    <row r="22" spans="1:17" x14ac:dyDescent="0.25">
      <c r="B22" s="1"/>
      <c r="C22" s="2" t="s">
        <v>1</v>
      </c>
      <c r="D22" s="2" t="s">
        <v>2</v>
      </c>
      <c r="E22" s="3" t="s">
        <v>3</v>
      </c>
      <c r="F22" s="4" t="s">
        <v>4</v>
      </c>
      <c r="N22" s="12"/>
      <c r="O22" s="12"/>
      <c r="P22" s="12"/>
      <c r="Q22" s="12"/>
    </row>
    <row r="23" spans="1:17" x14ac:dyDescent="0.25">
      <c r="A23" s="11" t="s">
        <v>14</v>
      </c>
      <c r="B23" s="1" t="s">
        <v>5</v>
      </c>
      <c r="C23" s="5">
        <f>GETPIVOTDATA("Value",gdpa_pivot!$A$3,"AGFOODPLUS2",$A23,"AGCAT",C$21,"REGWLD",$A$21)</f>
        <v>29.270221710000001</v>
      </c>
      <c r="D23" s="5">
        <f>GETPIVOTDATA("Value",gdpa_pivot!$A$3,"AGFOODPLUS2",$A23,"AGCAT",D$21,"REGWLD",$A$21)</f>
        <v>29.270221710000001</v>
      </c>
      <c r="E23" s="5">
        <f>GETPIVOTDATA("Value",gdpa_pivot!$A$3,"AGFOODPLUS2",$A23,"AGCAT",E$21,"REGWLD",$A$21)</f>
        <v>29.270221710000001</v>
      </c>
      <c r="F23" s="5">
        <f>GETPIVOTDATA("Value",gdpa_pivot!$A$3,"AGFOODPLUS2",$A23,"AGCAT",F$21,"REGWLD",$A$21)</f>
        <v>29.270221710000001</v>
      </c>
      <c r="N23" s="12"/>
      <c r="O23" s="12"/>
      <c r="P23" s="12"/>
      <c r="Q23" s="12"/>
    </row>
    <row r="24" spans="1:17" x14ac:dyDescent="0.25">
      <c r="A24" s="11" t="s">
        <v>17</v>
      </c>
      <c r="B24" s="1" t="s">
        <v>6</v>
      </c>
      <c r="C24" s="5"/>
      <c r="D24" s="5">
        <f>GETPIVOTDATA("Value",gdpa_pivot!$A$3,"AGFOODPLUS2",$A24,"AGCAT",D$21,"REGWLD",$A$21)</f>
        <v>4.9308042525999998</v>
      </c>
      <c r="E24" s="5">
        <f>GETPIVOTDATA("Value",gdpa_pivot!$A$3,"AGFOODPLUS2",$A24,"AGCAT",E$21,"REGWLD",$A$21)</f>
        <v>4.9308042525999998</v>
      </c>
      <c r="F24" s="5">
        <f>GETPIVOTDATA("Value",gdpa_pivot!$A$3,"AGFOODPLUS2",$A24,"AGCAT",F$21,"REGWLD",$A$21)</f>
        <v>4.9308042525999998</v>
      </c>
      <c r="N24" s="12"/>
      <c r="O24" s="12"/>
      <c r="P24" s="12"/>
      <c r="Q24" s="12"/>
    </row>
    <row r="25" spans="1:17" x14ac:dyDescent="0.25">
      <c r="A25" s="11" t="s">
        <v>18</v>
      </c>
      <c r="B25" s="1" t="s">
        <v>7</v>
      </c>
      <c r="C25" s="5"/>
      <c r="D25" s="5">
        <f>GETPIVOTDATA("Value",gdpa_pivot!$A$3,"AGFOODPLUS2",$A25,"AGCAT",D$21,"REGWLD",$A$21)</f>
        <v>1.1702541113</v>
      </c>
      <c r="E25" s="5">
        <f>GETPIVOTDATA("Value",gdpa_pivot!$A$3,"AGFOODPLUS2",$A25,"AGCAT",E$21,"REGWLD",$A$21)</f>
        <v>1.1702541113</v>
      </c>
      <c r="F25" s="5">
        <f>GETPIVOTDATA("Value",gdpa_pivot!$A$3,"AGFOODPLUS2",$A25,"AGCAT",F$21,"REGWLD",$A$21)</f>
        <v>1.1702541113</v>
      </c>
      <c r="N25" s="12"/>
      <c r="O25" s="12"/>
      <c r="P25" s="12"/>
      <c r="Q25" s="12"/>
    </row>
    <row r="26" spans="1:17" x14ac:dyDescent="0.25">
      <c r="A26" s="11" t="s">
        <v>20</v>
      </c>
      <c r="B26" s="1" t="s">
        <v>8</v>
      </c>
      <c r="C26" s="5"/>
      <c r="D26" s="5"/>
      <c r="E26" s="5">
        <f>GETPIVOTDATA("Value",gdpa_pivot!$A$3,"AGFOODPLUS2",$A26,"AGCAT",E$21,"REGWLD",$A$21)</f>
        <v>4.3436045646999997</v>
      </c>
      <c r="F26" s="5">
        <f>GETPIVOTDATA("Value",gdpa_pivot!$A$3,"AGFOODPLUS2",$A26,"AGCAT",F$21,"REGWLD",$A$21)</f>
        <v>6.5862994194000004</v>
      </c>
      <c r="N26" s="12"/>
      <c r="O26" s="12"/>
      <c r="P26" s="12"/>
      <c r="Q26" s="12"/>
    </row>
    <row r="27" spans="1:17" x14ac:dyDescent="0.25">
      <c r="A27" t="s">
        <v>21</v>
      </c>
      <c r="B27" s="1" t="s">
        <v>9</v>
      </c>
      <c r="C27" s="5"/>
      <c r="D27" s="5"/>
      <c r="E27" s="5">
        <f>GETPIVOTDATA("Value",gdpa_pivot!$A$3,"AGFOODPLUS2",$A27,"AGCAT",E$21,"REGWLD",$A$21)</f>
        <v>2.0350925921999998</v>
      </c>
      <c r="F27" s="5">
        <f>GETPIVOTDATA("Value",gdpa_pivot!$A$3,"AGFOODPLUS2",$A27,"AGCAT",F$21,"REGWLD",$A$21)</f>
        <v>2.1358804703000001</v>
      </c>
    </row>
    <row r="28" spans="1:17" ht="15.75" thickBot="1" x14ac:dyDescent="0.3">
      <c r="B28" s="6"/>
      <c r="C28" s="7">
        <f>SUM(C23:C27)</f>
        <v>29.270221710000001</v>
      </c>
      <c r="D28" s="7">
        <f>SUM(D23:D27)</f>
        <v>35.371280073899996</v>
      </c>
      <c r="E28" s="7">
        <f>SUM(E23:E27)</f>
        <v>41.749977230799999</v>
      </c>
      <c r="F28" s="7">
        <f>SUM(F23:F27)</f>
        <v>44.093459963599997</v>
      </c>
    </row>
    <row r="41" spans="1:17" x14ac:dyDescent="0.25">
      <c r="A41" t="s">
        <v>23</v>
      </c>
      <c r="C41" s="10" t="s">
        <v>1</v>
      </c>
      <c r="D41" s="10" t="s">
        <v>16</v>
      </c>
      <c r="E41" s="10" t="s">
        <v>19</v>
      </c>
      <c r="F41" s="10" t="s">
        <v>22</v>
      </c>
    </row>
    <row r="42" spans="1:17" x14ac:dyDescent="0.25">
      <c r="B42" s="1"/>
      <c r="C42" s="2" t="s">
        <v>1</v>
      </c>
      <c r="D42" s="2" t="s">
        <v>2</v>
      </c>
      <c r="E42" s="3" t="s">
        <v>3</v>
      </c>
      <c r="F42" s="4" t="s">
        <v>4</v>
      </c>
      <c r="N42" s="12"/>
      <c r="O42" s="12"/>
      <c r="P42" s="12"/>
      <c r="Q42" s="12"/>
    </row>
    <row r="43" spans="1:17" x14ac:dyDescent="0.25">
      <c r="A43" s="11" t="s">
        <v>14</v>
      </c>
      <c r="B43" s="1" t="s">
        <v>5</v>
      </c>
      <c r="C43" s="5">
        <f>GETPIVOTDATA("Value",gdpa_pivot!$A$3,"AGFOODPLUS2",$A43,"AGCAT",C$41,"REGWLD",$A$41)</f>
        <v>14.934080123999999</v>
      </c>
      <c r="D43" s="5">
        <f>GETPIVOTDATA("Value",gdpa_pivot!$A$3,"AGFOODPLUS2",$A43,"AGCAT",D$41,"REGWLD",$A$41)</f>
        <v>14.934080123999999</v>
      </c>
      <c r="E43" s="5">
        <f>GETPIVOTDATA("Value",gdpa_pivot!$A$3,"AGFOODPLUS2",$A43,"AGCAT",E$41,"REGWLD",$A$41)</f>
        <v>14.934080123999999</v>
      </c>
      <c r="F43" s="5">
        <f>GETPIVOTDATA("Value",gdpa_pivot!$A$3,"AGFOODPLUS2",$A43,"AGCAT",F$41,"REGWLD",$A$41)</f>
        <v>14.934080123999999</v>
      </c>
      <c r="N43" s="12"/>
      <c r="O43" s="12"/>
      <c r="P43" s="12"/>
      <c r="Q43" s="12"/>
    </row>
    <row r="44" spans="1:17" x14ac:dyDescent="0.25">
      <c r="A44" s="11" t="s">
        <v>17</v>
      </c>
      <c r="B44" s="1" t="s">
        <v>6</v>
      </c>
      <c r="C44" s="5"/>
      <c r="D44" s="5">
        <f>GETPIVOTDATA("Value",gdpa_pivot!$A$3,"AGFOODPLUS2",$A44,"AGCAT",D$41,"REGWLD",$A$41)</f>
        <v>5.3809580803000001</v>
      </c>
      <c r="E44" s="5">
        <f>GETPIVOTDATA("Value",gdpa_pivot!$A$3,"AGFOODPLUS2",$A44,"AGCAT",E$41,"REGWLD",$A$41)</f>
        <v>5.3809580803000001</v>
      </c>
      <c r="F44" s="5">
        <f>GETPIVOTDATA("Value",gdpa_pivot!$A$3,"AGFOODPLUS2",$A44,"AGCAT",F$41,"REGWLD",$A$41)</f>
        <v>5.3809580803000001</v>
      </c>
      <c r="N44" s="12"/>
      <c r="O44" s="12"/>
      <c r="P44" s="12"/>
      <c r="Q44" s="12"/>
    </row>
    <row r="45" spans="1:17" x14ac:dyDescent="0.25">
      <c r="A45" s="11" t="s">
        <v>18</v>
      </c>
      <c r="B45" s="1" t="s">
        <v>7</v>
      </c>
      <c r="C45" s="5"/>
      <c r="D45" s="5">
        <f>GETPIVOTDATA("Value",gdpa_pivot!$A$3,"AGFOODPLUS2",$A45,"AGCAT",D$41,"REGWLD",$A$41)</f>
        <v>1.5791994332999999</v>
      </c>
      <c r="E45" s="5">
        <f>GETPIVOTDATA("Value",gdpa_pivot!$A$3,"AGFOODPLUS2",$A45,"AGCAT",E$41,"REGWLD",$A$41)</f>
        <v>1.5791994332999999</v>
      </c>
      <c r="F45" s="5">
        <f>GETPIVOTDATA("Value",gdpa_pivot!$A$3,"AGFOODPLUS2",$A45,"AGCAT",F$41,"REGWLD",$A$41)</f>
        <v>1.5791994332999999</v>
      </c>
      <c r="N45" s="12"/>
      <c r="O45" s="12"/>
      <c r="P45" s="12"/>
      <c r="Q45" s="12"/>
    </row>
    <row r="46" spans="1:17" x14ac:dyDescent="0.25">
      <c r="A46" s="11" t="s">
        <v>20</v>
      </c>
      <c r="B46" s="1" t="s">
        <v>8</v>
      </c>
      <c r="C46" s="5"/>
      <c r="D46" s="5"/>
      <c r="E46" s="5">
        <f>GETPIVOTDATA("Value",gdpa_pivot!$A$3,"AGFOODPLUS2",$A46,"AGCAT",E$41,"REGWLD",$A$41)</f>
        <v>2.957960844</v>
      </c>
      <c r="F46" s="5">
        <f>GETPIVOTDATA("Value",gdpa_pivot!$A$3,"AGFOODPLUS2",$A46,"AGCAT",F$41,"REGWLD",$A$41)</f>
        <v>5.5543489456000001</v>
      </c>
      <c r="N46" s="12"/>
      <c r="O46" s="12"/>
      <c r="P46" s="12"/>
      <c r="Q46" s="12"/>
    </row>
    <row r="47" spans="1:17" x14ac:dyDescent="0.25">
      <c r="A47" t="s">
        <v>21</v>
      </c>
      <c r="B47" s="1" t="s">
        <v>9</v>
      </c>
      <c r="C47" s="5"/>
      <c r="D47" s="5"/>
      <c r="E47" s="5">
        <f>GETPIVOTDATA("Value",gdpa_pivot!$A$3,"AGFOODPLUS2",$A47,"AGCAT",E$41,"REGWLD",$A$41)</f>
        <v>2.3906457423999998</v>
      </c>
      <c r="F47" s="5">
        <f>GETPIVOTDATA("Value",gdpa_pivot!$A$3,"AGFOODPLUS2",$A47,"AGCAT",F$41,"REGWLD",$A$41)</f>
        <v>2.6306769848</v>
      </c>
    </row>
    <row r="48" spans="1:17" ht="15.75" thickBot="1" x14ac:dyDescent="0.3">
      <c r="B48" s="6"/>
      <c r="C48" s="7">
        <f>SUM(C43:C47)</f>
        <v>14.934080123999999</v>
      </c>
      <c r="D48" s="7">
        <f>SUM(D43:D47)</f>
        <v>21.8942376376</v>
      </c>
      <c r="E48" s="7">
        <f>SUM(E43:E47)</f>
        <v>27.242844223999999</v>
      </c>
      <c r="F48" s="7">
        <f>SUM(F43:F47)</f>
        <v>30.079263568000002</v>
      </c>
    </row>
    <row r="61" spans="1:17" x14ac:dyDescent="0.25">
      <c r="A61" t="s">
        <v>24</v>
      </c>
      <c r="C61" s="10" t="s">
        <v>1</v>
      </c>
      <c r="D61" s="10" t="s">
        <v>16</v>
      </c>
      <c r="E61" s="10" t="s">
        <v>19</v>
      </c>
      <c r="F61" s="10" t="s">
        <v>22</v>
      </c>
    </row>
    <row r="62" spans="1:17" x14ac:dyDescent="0.25">
      <c r="B62" s="1"/>
      <c r="C62" s="2" t="s">
        <v>1</v>
      </c>
      <c r="D62" s="2" t="s">
        <v>2</v>
      </c>
      <c r="E62" s="3" t="s">
        <v>3</v>
      </c>
      <c r="F62" s="4" t="s">
        <v>4</v>
      </c>
      <c r="N62" s="12"/>
      <c r="O62" s="12"/>
      <c r="P62" s="12"/>
      <c r="Q62" s="12"/>
    </row>
    <row r="63" spans="1:17" x14ac:dyDescent="0.25">
      <c r="A63" s="11" t="s">
        <v>14</v>
      </c>
      <c r="B63" s="1" t="s">
        <v>5</v>
      </c>
      <c r="C63" s="5">
        <f>GETPIVOTDATA("Value",gdpa_pivot!$A$3,"AGFOODPLUS2",$A63,"AGCAT",C$61,"REGWLD",$A$61)</f>
        <v>7.0084228515999998</v>
      </c>
      <c r="D63" s="5">
        <f>GETPIVOTDATA("Value",gdpa_pivot!$A$3,"AGFOODPLUS2",$A63,"AGCAT",D$61,"REGWLD",$A$61)</f>
        <v>7.0084228515999998</v>
      </c>
      <c r="E63" s="5">
        <f>GETPIVOTDATA("Value",gdpa_pivot!$A$3,"AGFOODPLUS2",$A63,"AGCAT",E$61,"REGWLD",$A$61)</f>
        <v>7.0084228515999998</v>
      </c>
      <c r="F63" s="5">
        <f>GETPIVOTDATA("Value",gdpa_pivot!$A$3,"AGFOODPLUS2",$A63,"AGCAT",F$61,"REGWLD",$A$61)</f>
        <v>7.0084228515999998</v>
      </c>
      <c r="N63" s="12"/>
      <c r="O63" s="12"/>
      <c r="P63" s="12"/>
      <c r="Q63" s="12"/>
    </row>
    <row r="64" spans="1:17" x14ac:dyDescent="0.25">
      <c r="A64" s="11" t="s">
        <v>17</v>
      </c>
      <c r="B64" s="1" t="s">
        <v>6</v>
      </c>
      <c r="C64" s="5"/>
      <c r="D64" s="5">
        <f>GETPIVOTDATA("Value",gdpa_pivot!$A$3,"AGFOODPLUS2",$A64,"AGCAT",D$61,"REGWLD",$A$61)</f>
        <v>3.5661549568000002</v>
      </c>
      <c r="E64" s="5">
        <f>GETPIVOTDATA("Value",gdpa_pivot!$A$3,"AGFOODPLUS2",$A64,"AGCAT",E$61,"REGWLD",$A$61)</f>
        <v>3.5661549568000002</v>
      </c>
      <c r="F64" s="5">
        <f>GETPIVOTDATA("Value",gdpa_pivot!$A$3,"AGFOODPLUS2",$A64,"AGCAT",F$61,"REGWLD",$A$61)</f>
        <v>3.5661549568000002</v>
      </c>
      <c r="N64" s="12"/>
      <c r="O64" s="12"/>
      <c r="P64" s="12"/>
      <c r="Q64" s="12"/>
    </row>
    <row r="65" spans="1:17" x14ac:dyDescent="0.25">
      <c r="A65" s="11" t="s">
        <v>18</v>
      </c>
      <c r="B65" s="1" t="s">
        <v>7</v>
      </c>
      <c r="C65" s="5"/>
      <c r="D65" s="5">
        <f>GETPIVOTDATA("Value",gdpa_pivot!$A$3,"AGFOODPLUS2",$A65,"AGCAT",D$61,"REGWLD",$A$61)</f>
        <v>1.6702840327999999</v>
      </c>
      <c r="E65" s="5">
        <f>GETPIVOTDATA("Value",gdpa_pivot!$A$3,"AGFOODPLUS2",$A65,"AGCAT",E$61,"REGWLD",$A$61)</f>
        <v>1.6702840327999999</v>
      </c>
      <c r="F65" s="5">
        <f>GETPIVOTDATA("Value",gdpa_pivot!$A$3,"AGFOODPLUS2",$A65,"AGCAT",F$61,"REGWLD",$A$61)</f>
        <v>1.6702840327999999</v>
      </c>
      <c r="N65" s="12"/>
      <c r="O65" s="12"/>
      <c r="P65" s="12"/>
      <c r="Q65" s="12"/>
    </row>
    <row r="66" spans="1:17" x14ac:dyDescent="0.25">
      <c r="A66" s="11" t="s">
        <v>20</v>
      </c>
      <c r="B66" s="1" t="s">
        <v>8</v>
      </c>
      <c r="C66" s="5"/>
      <c r="D66" s="5"/>
      <c r="E66" s="5">
        <f>GETPIVOTDATA("Value",gdpa_pivot!$A$3,"AGFOODPLUS2",$A66,"AGCAT",E$61,"REGWLD",$A$61)</f>
        <v>2.5614652634000001</v>
      </c>
      <c r="F66" s="5">
        <f>GETPIVOTDATA("Value",gdpa_pivot!$A$3,"AGFOODPLUS2",$A66,"AGCAT",F$61,"REGWLD",$A$61)</f>
        <v>5.5684685707000003</v>
      </c>
      <c r="N66" s="12"/>
      <c r="O66" s="12"/>
      <c r="P66" s="12"/>
      <c r="Q66" s="12"/>
    </row>
    <row r="67" spans="1:17" x14ac:dyDescent="0.25">
      <c r="A67" t="s">
        <v>21</v>
      </c>
      <c r="B67" s="1" t="s">
        <v>9</v>
      </c>
      <c r="C67" s="5"/>
      <c r="D67" s="5"/>
      <c r="E67" s="5">
        <f>GETPIVOTDATA("Value",gdpa_pivot!$A$3,"AGFOODPLUS2",$A67,"AGCAT",E$61,"REGWLD",$A$61)</f>
        <v>2.0068862437999999</v>
      </c>
      <c r="F67" s="5">
        <f>GETPIVOTDATA("Value",gdpa_pivot!$A$3,"AGFOODPLUS2",$A67,"AGCAT",F$61,"REGWLD",$A$61)</f>
        <v>2.4457128047999999</v>
      </c>
    </row>
    <row r="68" spans="1:17" ht="15.75" thickBot="1" x14ac:dyDescent="0.3">
      <c r="B68" s="6"/>
      <c r="C68" s="7">
        <f>SUM(C63:C67)</f>
        <v>7.0084228515999998</v>
      </c>
      <c r="D68" s="7">
        <f>SUM(D63:D67)</f>
        <v>12.244861841200001</v>
      </c>
      <c r="E68" s="7">
        <f>SUM(E63:E67)</f>
        <v>16.813213348400001</v>
      </c>
      <c r="F68" s="7">
        <f>SUM(F63:F67)</f>
        <v>20.2590432167</v>
      </c>
    </row>
    <row r="81" spans="1:17" x14ac:dyDescent="0.25">
      <c r="A81" t="s">
        <v>25</v>
      </c>
      <c r="C81" s="10" t="s">
        <v>1</v>
      </c>
      <c r="D81" s="10" t="s">
        <v>16</v>
      </c>
      <c r="E81" s="10" t="s">
        <v>19</v>
      </c>
      <c r="F81" s="10" t="s">
        <v>22</v>
      </c>
    </row>
    <row r="82" spans="1:17" x14ac:dyDescent="0.25">
      <c r="B82" s="1"/>
      <c r="C82" s="2" t="s">
        <v>1</v>
      </c>
      <c r="D82" s="2" t="s">
        <v>2</v>
      </c>
      <c r="E82" s="3" t="s">
        <v>3</v>
      </c>
      <c r="F82" s="4" t="s">
        <v>4</v>
      </c>
      <c r="N82" s="12"/>
      <c r="O82" s="12"/>
      <c r="P82" s="12"/>
      <c r="Q82" s="12"/>
    </row>
    <row r="83" spans="1:17" x14ac:dyDescent="0.25">
      <c r="A83" s="11" t="s">
        <v>14</v>
      </c>
      <c r="B83" s="1" t="s">
        <v>5</v>
      </c>
      <c r="C83" s="5">
        <f>GETPIVOTDATA("Value",gdpa_pivot!$A$3,"AGFOODPLUS2",$A83,"AGCAT",C$81,"REGWLD",$A$81)</f>
        <v>1.5113486052</v>
      </c>
      <c r="D83" s="5">
        <f>GETPIVOTDATA("Value",gdpa_pivot!$A$3,"AGFOODPLUS2",$A83,"AGCAT",D$81,"REGWLD",$A$81)</f>
        <v>1.5113486052</v>
      </c>
      <c r="E83" s="5">
        <f>GETPIVOTDATA("Value",gdpa_pivot!$A$3,"AGFOODPLUS2",$A83,"AGCAT",E$81,"REGWLD",$A$81)</f>
        <v>1.5113486052</v>
      </c>
      <c r="F83" s="5">
        <f>GETPIVOTDATA("Value",gdpa_pivot!$A$3,"AGFOODPLUS2",$A83,"AGCAT",F$81,"REGWLD",$A$81)</f>
        <v>1.5113486052</v>
      </c>
      <c r="N83" s="12"/>
      <c r="O83" s="12"/>
      <c r="P83" s="12"/>
      <c r="Q83" s="12"/>
    </row>
    <row r="84" spans="1:17" x14ac:dyDescent="0.25">
      <c r="A84" s="11" t="s">
        <v>17</v>
      </c>
      <c r="B84" s="1" t="s">
        <v>6</v>
      </c>
      <c r="C84" s="5"/>
      <c r="D84" s="5">
        <f>GETPIVOTDATA("Value",gdpa_pivot!$A$3,"AGFOODPLUS2",$A84,"AGCAT",D$81,"REGWLD",$A$81)</f>
        <v>2.0331895351</v>
      </c>
      <c r="E84" s="5">
        <f>GETPIVOTDATA("Value",gdpa_pivot!$A$3,"AGFOODPLUS2",$A84,"AGCAT",E$81,"REGWLD",$A$81)</f>
        <v>2.0331895351</v>
      </c>
      <c r="F84" s="5">
        <f>GETPIVOTDATA("Value",gdpa_pivot!$A$3,"AGFOODPLUS2",$A84,"AGCAT",F$81,"REGWLD",$A$81)</f>
        <v>2.0331895351</v>
      </c>
      <c r="N84" s="12"/>
      <c r="O84" s="12"/>
      <c r="P84" s="12"/>
      <c r="Q84" s="12"/>
    </row>
    <row r="85" spans="1:17" x14ac:dyDescent="0.25">
      <c r="A85" s="11" t="s">
        <v>18</v>
      </c>
      <c r="B85" s="1" t="s">
        <v>7</v>
      </c>
      <c r="C85" s="5"/>
      <c r="D85" s="5">
        <f>GETPIVOTDATA("Value",gdpa_pivot!$A$3,"AGFOODPLUS2",$A85,"AGCAT",D$81,"REGWLD",$A$81)</f>
        <v>2.5928144455000002</v>
      </c>
      <c r="E85" s="5">
        <f>GETPIVOTDATA("Value",gdpa_pivot!$A$3,"AGFOODPLUS2",$A85,"AGCAT",E$81,"REGWLD",$A$81)</f>
        <v>2.5928144455000002</v>
      </c>
      <c r="F85" s="5">
        <f>GETPIVOTDATA("Value",gdpa_pivot!$A$3,"AGFOODPLUS2",$A85,"AGCAT",F$81,"REGWLD",$A$81)</f>
        <v>2.5928144455000002</v>
      </c>
      <c r="N85" s="12"/>
      <c r="O85" s="12"/>
      <c r="P85" s="12"/>
      <c r="Q85" s="12"/>
    </row>
    <row r="86" spans="1:17" x14ac:dyDescent="0.25">
      <c r="A86" s="11" t="s">
        <v>20</v>
      </c>
      <c r="B86" s="1" t="s">
        <v>8</v>
      </c>
      <c r="C86" s="5"/>
      <c r="D86" s="5"/>
      <c r="E86" s="5">
        <f>GETPIVOTDATA("Value",gdpa_pivot!$A$3,"AGFOODPLUS2",$A86,"AGCAT",E$81,"REGWLD",$A$81)</f>
        <v>2.1740746498000001</v>
      </c>
      <c r="F86" s="5">
        <f>GETPIVOTDATA("Value",gdpa_pivot!$A$3,"AGFOODPLUS2",$A86,"AGCAT",F$81,"REGWLD",$A$81)</f>
        <v>4.0315666199000004</v>
      </c>
      <c r="N86" s="12"/>
      <c r="O86" s="12"/>
      <c r="P86" s="12"/>
      <c r="Q86" s="12"/>
    </row>
    <row r="87" spans="1:17" x14ac:dyDescent="0.25">
      <c r="A87" t="s">
        <v>21</v>
      </c>
      <c r="B87" s="1" t="s">
        <v>9</v>
      </c>
      <c r="C87" s="5"/>
      <c r="D87" s="5"/>
      <c r="E87" s="5">
        <f>GETPIVOTDATA("Value",gdpa_pivot!$A$3,"AGFOODPLUS2",$A87,"AGCAT",E$81,"REGWLD",$A$81)</f>
        <v>0.89001053572</v>
      </c>
      <c r="F87" s="5">
        <f>GETPIVOTDATA("Value",gdpa_pivot!$A$3,"AGFOODPLUS2",$A87,"AGCAT",F$81,"REGWLD",$A$81)</f>
        <v>0.65978187323000004</v>
      </c>
    </row>
    <row r="88" spans="1:17" ht="15.75" thickBot="1" x14ac:dyDescent="0.3">
      <c r="B88" s="6"/>
      <c r="C88" s="7">
        <f>SUM(C83:C87)</f>
        <v>1.5113486052</v>
      </c>
      <c r="D88" s="7">
        <f>SUM(D83:D87)</f>
        <v>6.1373525858000004</v>
      </c>
      <c r="E88" s="7">
        <f>SUM(E83:E87)</f>
        <v>9.2014377713200002</v>
      </c>
      <c r="F88" s="7">
        <f>SUM(F83:F87)</f>
        <v>10.828701078929999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8023F-BF61-4073-B4A6-2C304A2608C2}">
  <dimension ref="A1:G8"/>
  <sheetViews>
    <sheetView workbookViewId="0">
      <selection activeCell="G25" sqref="G25"/>
    </sheetView>
  </sheetViews>
  <sheetFormatPr defaultRowHeight="15" x14ac:dyDescent="0.25"/>
  <cols>
    <col min="2" max="2" width="16.140625" bestFit="1" customWidth="1"/>
    <col min="3" max="3" width="11.7109375" style="15" bestFit="1" customWidth="1"/>
    <col min="4" max="4" width="13.28515625" style="15" bestFit="1" customWidth="1"/>
    <col min="5" max="5" width="12.140625" style="15" bestFit="1" customWidth="1"/>
    <col min="6" max="6" width="10.42578125" style="15" bestFit="1" customWidth="1"/>
    <col min="7" max="7" width="6.140625" style="15" bestFit="1" customWidth="1"/>
  </cols>
  <sheetData>
    <row r="1" spans="1:7" x14ac:dyDescent="0.25">
      <c r="C1" s="14" t="s">
        <v>15</v>
      </c>
      <c r="D1" s="14" t="s">
        <v>23</v>
      </c>
      <c r="E1" s="14" t="s">
        <v>24</v>
      </c>
      <c r="F1" s="14" t="s">
        <v>25</v>
      </c>
      <c r="G1" s="14" t="s">
        <v>26</v>
      </c>
    </row>
    <row r="2" spans="1:7" x14ac:dyDescent="0.25">
      <c r="C2" s="16" t="s">
        <v>31</v>
      </c>
      <c r="D2" s="16" t="s">
        <v>32</v>
      </c>
      <c r="E2" s="16" t="s">
        <v>33</v>
      </c>
      <c r="F2" s="16" t="s">
        <v>34</v>
      </c>
      <c r="G2" s="16" t="s">
        <v>26</v>
      </c>
    </row>
    <row r="3" spans="1:7" x14ac:dyDescent="0.25">
      <c r="A3" s="11" t="s">
        <v>14</v>
      </c>
      <c r="B3" t="s">
        <v>35</v>
      </c>
      <c r="C3" s="16">
        <f>GETPIVOTDATA("Value",agdp_pivot!$A$3,"AGFOODPLUST",$A3,"REGWLD",C$1)</f>
        <v>29.270221710000001</v>
      </c>
      <c r="D3" s="16">
        <f>GETPIVOTDATA("Value",agdp_pivot!$A$3,"AGFOODPLUST",$A3,"REGWLD",D$1)</f>
        <v>14.934080123999999</v>
      </c>
      <c r="E3" s="16">
        <f>GETPIVOTDATA("Value",agdp_pivot!$A$3,"AGFOODPLUST",$A3,"REGWLD",E$1)</f>
        <v>7.0084228515999998</v>
      </c>
      <c r="F3" s="16">
        <f>GETPIVOTDATA("Value",agdp_pivot!$A$3,"AGFOODPLUST",$A3,"REGWLD",F$1)</f>
        <v>1.5113486052</v>
      </c>
      <c r="G3" s="16">
        <f>GETPIVOTDATA("Value",agdp_pivot!$A$3,"AGFOODPLUST",$A3,"REGWLD",G$1)</f>
        <v>4.3224167824000004</v>
      </c>
    </row>
    <row r="4" spans="1:7" x14ac:dyDescent="0.25">
      <c r="A4" s="11" t="s">
        <v>17</v>
      </c>
      <c r="B4" t="s">
        <v>36</v>
      </c>
      <c r="C4" s="16">
        <f>GETPIVOTDATA("Value",agdp_pivot!$A$3,"AGFOODPLUST",$A4,"REGWLD",C$1)</f>
        <v>4.9308042525999998</v>
      </c>
      <c r="D4" s="16">
        <f>GETPIVOTDATA("Value",agdp_pivot!$A$3,"AGFOODPLUST",$A4,"REGWLD",D$1)</f>
        <v>5.3809580803000001</v>
      </c>
      <c r="E4" s="16">
        <f>GETPIVOTDATA("Value",agdp_pivot!$A$3,"AGFOODPLUST",$A4,"REGWLD",E$1)</f>
        <v>3.5661549568000002</v>
      </c>
      <c r="F4" s="16">
        <f>GETPIVOTDATA("Value",agdp_pivot!$A$3,"AGFOODPLUST",$A4,"REGWLD",F$1)</f>
        <v>2.0331895351</v>
      </c>
      <c r="G4" s="16">
        <f>GETPIVOTDATA("Value",agdp_pivot!$A$3,"AGFOODPLUST",$A4,"REGWLD",G$1)</f>
        <v>2.7547745705</v>
      </c>
    </row>
    <row r="5" spans="1:7" x14ac:dyDescent="0.25">
      <c r="A5" s="11" t="s">
        <v>18</v>
      </c>
      <c r="B5" t="s">
        <v>37</v>
      </c>
      <c r="C5" s="16">
        <f>GETPIVOTDATA("Value",agdp_pivot!$A$3,"AGFOODPLUST",$A5,"REGWLD",C$1)</f>
        <v>1.1702541113</v>
      </c>
      <c r="D5" s="16">
        <f>GETPIVOTDATA("Value",agdp_pivot!$A$3,"AGFOODPLUST",$A5,"REGWLD",D$1)</f>
        <v>1.5791994332999999</v>
      </c>
      <c r="E5" s="16">
        <f>GETPIVOTDATA("Value",agdp_pivot!$A$3,"AGFOODPLUST",$A5,"REGWLD",E$1)</f>
        <v>1.6702840327999999</v>
      </c>
      <c r="F5" s="16">
        <f>GETPIVOTDATA("Value",agdp_pivot!$A$3,"AGFOODPLUST",$A5,"REGWLD",F$1)</f>
        <v>2.5928144455000002</v>
      </c>
      <c r="G5" s="16">
        <f>GETPIVOTDATA("Value",agdp_pivot!$A$3,"AGFOODPLUST",$A5,"REGWLD",G$1)</f>
        <v>2.2477705479000001</v>
      </c>
    </row>
    <row r="6" spans="1:7" x14ac:dyDescent="0.25">
      <c r="A6" s="11" t="s">
        <v>20</v>
      </c>
      <c r="B6" t="s">
        <v>8</v>
      </c>
      <c r="C6" s="16">
        <f>GETPIVOTDATA("Value",agdp_pivot!$A$3,"AGFOODPLUST",$A6,"REGWLD",C$1)</f>
        <v>6.5862994194000004</v>
      </c>
      <c r="D6" s="16">
        <f>GETPIVOTDATA("Value",agdp_pivot!$A$3,"AGFOODPLUST",$A6,"REGWLD",D$1)</f>
        <v>5.5543489456000001</v>
      </c>
      <c r="E6" s="16">
        <f>GETPIVOTDATA("Value",agdp_pivot!$A$3,"AGFOODPLUST",$A6,"REGWLD",E$1)</f>
        <v>5.5684685707000003</v>
      </c>
      <c r="F6" s="16">
        <f>GETPIVOTDATA("Value",agdp_pivot!$A$3,"AGFOODPLUST",$A6,"REGWLD",F$1)</f>
        <v>4.0315666199000004</v>
      </c>
      <c r="G6" s="16">
        <f>GETPIVOTDATA("Value",agdp_pivot!$A$3,"AGFOODPLUST",$A6,"REGWLD",G$1)</f>
        <v>4.5744428634999998</v>
      </c>
    </row>
    <row r="7" spans="1:7" x14ac:dyDescent="0.25">
      <c r="A7" t="s">
        <v>21</v>
      </c>
      <c r="B7" t="s">
        <v>9</v>
      </c>
      <c r="C7" s="16">
        <f>GETPIVOTDATA("Value",agdp_pivot!$A$3,"AGFOODPLUST",$A7,"REGWLD",C$1)</f>
        <v>2.1358804703000001</v>
      </c>
      <c r="D7" s="16">
        <f>GETPIVOTDATA("Value",agdp_pivot!$A$3,"AGFOODPLUST",$A7,"REGWLD",D$1)</f>
        <v>2.6306769848</v>
      </c>
      <c r="E7" s="16">
        <f>GETPIVOTDATA("Value",agdp_pivot!$A$3,"AGFOODPLUST",$A7,"REGWLD",E$1)</f>
        <v>2.4457128047999999</v>
      </c>
      <c r="F7" s="16">
        <f>GETPIVOTDATA("Value",agdp_pivot!$A$3,"AGFOODPLUST",$A7,"REGWLD",F$1)</f>
        <v>0.65978187323000004</v>
      </c>
      <c r="G7" s="16">
        <f>GETPIVOTDATA("Value",agdp_pivot!$A$3,"AGFOODPLUST",$A7,"REGWLD",G$1)</f>
        <v>1.3078252077000001</v>
      </c>
    </row>
    <row r="8" spans="1:7" x14ac:dyDescent="0.25">
      <c r="A8" s="9" t="s">
        <v>0</v>
      </c>
      <c r="C8" s="16">
        <f>GETPIVOTDATA("Value",agdp_pivot!$A$3,"AGFOODPLUST",$A8,"REGWLD",C$1)</f>
        <v>44.093460082999997</v>
      </c>
      <c r="D8" s="16">
        <f>GETPIVOTDATA("Value",agdp_pivot!$A$3,"AGFOODPLUST",$A8,"REGWLD",D$1)</f>
        <v>30.079263687000001</v>
      </c>
      <c r="E8" s="16">
        <f>GETPIVOTDATA("Value",agdp_pivot!$A$3,"AGFOODPLUST",$A8,"REGWLD",E$1)</f>
        <v>20.259042740000002</v>
      </c>
      <c r="F8" s="16">
        <f>GETPIVOTDATA("Value",agdp_pivot!$A$3,"AGFOODPLUST",$A8,"REGWLD",F$1)</f>
        <v>10.828701019</v>
      </c>
      <c r="G8" s="16">
        <f>GETPIVOTDATA("Value",agdp_pivot!$A$3,"AGFOODPLUST",$A8,"REGWLD",G$1)</f>
        <v>15.207229613999999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0B40-782B-4464-9436-96C5E345A5D8}">
  <dimension ref="A1:G8"/>
  <sheetViews>
    <sheetView workbookViewId="0">
      <selection activeCell="H22" sqref="H22"/>
    </sheetView>
  </sheetViews>
  <sheetFormatPr defaultRowHeight="15" x14ac:dyDescent="0.25"/>
  <cols>
    <col min="2" max="2" width="16.140625" bestFit="1" customWidth="1"/>
    <col min="3" max="3" width="11.7109375" style="15" bestFit="1" customWidth="1"/>
    <col min="4" max="4" width="13.28515625" style="15" bestFit="1" customWidth="1"/>
    <col min="5" max="5" width="12.140625" style="15" bestFit="1" customWidth="1"/>
    <col min="6" max="6" width="10.42578125" style="15" bestFit="1" customWidth="1"/>
    <col min="7" max="7" width="6.140625" style="15" bestFit="1" customWidth="1"/>
  </cols>
  <sheetData>
    <row r="1" spans="1:7" x14ac:dyDescent="0.25">
      <c r="C1" s="14" t="s">
        <v>15</v>
      </c>
      <c r="D1" s="14" t="s">
        <v>23</v>
      </c>
      <c r="E1" s="14" t="s">
        <v>24</v>
      </c>
      <c r="F1" s="14" t="s">
        <v>25</v>
      </c>
      <c r="G1" s="14" t="s">
        <v>26</v>
      </c>
    </row>
    <row r="2" spans="1:7" x14ac:dyDescent="0.25">
      <c r="C2" s="16" t="s">
        <v>31</v>
      </c>
      <c r="D2" s="16" t="s">
        <v>32</v>
      </c>
      <c r="E2" s="16" t="s">
        <v>33</v>
      </c>
      <c r="F2" s="16" t="s">
        <v>34</v>
      </c>
      <c r="G2" s="16" t="s">
        <v>26</v>
      </c>
    </row>
    <row r="3" spans="1:7" x14ac:dyDescent="0.25">
      <c r="A3" s="11" t="s">
        <v>14</v>
      </c>
      <c r="B3" t="s">
        <v>35</v>
      </c>
      <c r="C3" s="16">
        <f>GETPIVOTDATA("Value",apop_pivot!$A$3,"AGFOODPLUST",$A3,"REGWLD",C$1)</f>
        <v>19.417280197</v>
      </c>
      <c r="D3" s="16">
        <f>GETPIVOTDATA("Value",apop_pivot!$A$3,"AGFOODPLUST",$A3,"REGWLD",D$1)</f>
        <v>31.615909576</v>
      </c>
      <c r="E3" s="16">
        <f>GETPIVOTDATA("Value",apop_pivot!$A$3,"AGFOODPLUST",$A3,"REGWLD",E$1)</f>
        <v>53.796638489000003</v>
      </c>
      <c r="F3" s="16">
        <f>GETPIVOTDATA("Value",apop_pivot!$A$3,"AGFOODPLUST",$A3,"REGWLD",F$1)</f>
        <v>55.769676208</v>
      </c>
      <c r="G3" s="16">
        <f>GETPIVOTDATA("Value",apop_pivot!$A$3,"AGFOODPLUST",$A3,"REGWLD",G$1)</f>
        <v>42.275485992</v>
      </c>
    </row>
    <row r="4" spans="1:7" x14ac:dyDescent="0.25">
      <c r="A4" s="11" t="s">
        <v>17</v>
      </c>
      <c r="B4" t="s">
        <v>36</v>
      </c>
      <c r="C4" s="16">
        <f>GETPIVOTDATA("Value",apop_pivot!$A$3,"AGFOODPLUST",$A4,"REGWLD",C$1)</f>
        <v>3.2709968090000001</v>
      </c>
      <c r="D4" s="16">
        <f>GETPIVOTDATA("Value",apop_pivot!$A$3,"AGFOODPLUST",$A4,"REGWLD",D$1)</f>
        <v>11.391654967999999</v>
      </c>
      <c r="E4" s="16">
        <f>GETPIVOTDATA("Value",apop_pivot!$A$3,"AGFOODPLUST",$A4,"REGWLD",E$1)</f>
        <v>27.373798369999999</v>
      </c>
      <c r="F4" s="16">
        <f>GETPIVOTDATA("Value",apop_pivot!$A$3,"AGFOODPLUST",$A4,"REGWLD",F$1)</f>
        <v>75.025917053000001</v>
      </c>
      <c r="G4" s="16">
        <f>GETPIVOTDATA("Value",apop_pivot!$A$3,"AGFOODPLUST",$A4,"REGWLD",G$1)</f>
        <v>26.943130493000002</v>
      </c>
    </row>
    <row r="5" spans="1:7" x14ac:dyDescent="0.25">
      <c r="A5" s="11" t="s">
        <v>18</v>
      </c>
      <c r="B5" t="s">
        <v>37</v>
      </c>
      <c r="C5" s="16">
        <f>GETPIVOTDATA("Value",apop_pivot!$A$3,"AGFOODPLUST",$A5,"REGWLD",C$1)</f>
        <v>0.77632313967</v>
      </c>
      <c r="D5" s="16">
        <f>GETPIVOTDATA("Value",apop_pivot!$A$3,"AGFOODPLUST",$A5,"REGWLD",D$1)</f>
        <v>3.3432140349999999</v>
      </c>
      <c r="E5" s="16">
        <f>GETPIVOTDATA("Value",apop_pivot!$A$3,"AGFOODPLUST",$A5,"REGWLD",E$1)</f>
        <v>12.82109642</v>
      </c>
      <c r="F5" s="16">
        <f>GETPIVOTDATA("Value",apop_pivot!$A$3,"AGFOODPLUST",$A5,"REGWLD",F$1)</f>
        <v>95.676414489999999</v>
      </c>
      <c r="G5" s="16">
        <f>GETPIVOTDATA("Value",apop_pivot!$A$3,"AGFOODPLUST",$A5,"REGWLD",G$1)</f>
        <v>21.984365463</v>
      </c>
    </row>
    <row r="6" spans="1:7" x14ac:dyDescent="0.25">
      <c r="A6" s="11" t="s">
        <v>20</v>
      </c>
      <c r="B6" t="s">
        <v>8</v>
      </c>
      <c r="C6" s="16">
        <f>GETPIVOTDATA("Value",apop_pivot!$A$3,"AGFOODPLUST",$A6,"REGWLD",C$1)</f>
        <v>4.3692193031000004</v>
      </c>
      <c r="D6" s="16">
        <f>GETPIVOTDATA("Value",apop_pivot!$A$3,"AGFOODPLUST",$A6,"REGWLD",D$1)</f>
        <v>11.758728981000001</v>
      </c>
      <c r="E6" s="16">
        <f>GETPIVOTDATA("Value",apop_pivot!$A$3,"AGFOODPLUST",$A6,"REGWLD",E$1)</f>
        <v>42.743553161999998</v>
      </c>
      <c r="F6" s="16">
        <f>GETPIVOTDATA("Value",apop_pivot!$A$3,"AGFOODPLUST",$A6,"REGWLD",F$1)</f>
        <v>148.76724243000001</v>
      </c>
      <c r="G6" s="16">
        <f>GETPIVOTDATA("Value",apop_pivot!$A$3,"AGFOODPLUST",$A6,"REGWLD",G$1)</f>
        <v>44.740432738999999</v>
      </c>
    </row>
    <row r="7" spans="1:7" x14ac:dyDescent="0.25">
      <c r="A7" t="s">
        <v>21</v>
      </c>
      <c r="B7" t="s">
        <v>9</v>
      </c>
      <c r="C7" s="16">
        <f>GETPIVOTDATA("Value",apop_pivot!$A$3,"AGFOODPLUST",$A7,"REGWLD",C$1)</f>
        <v>1.4169003963</v>
      </c>
      <c r="D7" s="16">
        <f>GETPIVOTDATA("Value",apop_pivot!$A$3,"AGFOODPLUST",$A7,"REGWLD",D$1)</f>
        <v>5.5692243575999996</v>
      </c>
      <c r="E7" s="16">
        <f>GETPIVOTDATA("Value",apop_pivot!$A$3,"AGFOODPLUST",$A7,"REGWLD",E$1)</f>
        <v>18.773286818999999</v>
      </c>
      <c r="F7" s="16">
        <f>GETPIVOTDATA("Value",apop_pivot!$A$3,"AGFOODPLUST",$A7,"REGWLD",F$1)</f>
        <v>24.346349715999999</v>
      </c>
      <c r="G7" s="16">
        <f>GETPIVOTDATA("Value",apop_pivot!$A$3,"AGFOODPLUST",$A7,"REGWLD",G$1)</f>
        <v>12.791211128</v>
      </c>
    </row>
    <row r="8" spans="1:7" x14ac:dyDescent="0.25">
      <c r="A8" s="9" t="s">
        <v>0</v>
      </c>
      <c r="C8" s="16">
        <f>GETPIVOTDATA("Value",apop_pivot!$A$3,"AGFOODPLUST",$A8,"REGWLD",C$1)</f>
        <v>29.250719069999999</v>
      </c>
      <c r="D8" s="16">
        <f>GETPIVOTDATA("Value",apop_pivot!$A$3,"AGFOODPLUST",$A8,"REGWLD",D$1)</f>
        <v>63.678733825999998</v>
      </c>
      <c r="E8" s="16">
        <f>GETPIVOTDATA("Value",apop_pivot!$A$3,"AGFOODPLUST",$A8,"REGWLD",E$1)</f>
        <v>155.50837708</v>
      </c>
      <c r="F8" s="16">
        <f>GETPIVOTDATA("Value",apop_pivot!$A$3,"AGFOODPLUST",$A8,"REGWLD",F$1)</f>
        <v>399.58560181000001</v>
      </c>
      <c r="G8" s="16">
        <f>GETPIVOTDATA("Value",apop_pivot!$A$3,"AGFOODPLUST",$A8,"REGWLD",G$1)</f>
        <v>148.73461914000001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C591-78F9-4F6C-992B-6C4B1D2D2FF5}">
  <dimension ref="A1:G8"/>
  <sheetViews>
    <sheetView workbookViewId="0">
      <selection activeCell="G31" sqref="G31"/>
    </sheetView>
  </sheetViews>
  <sheetFormatPr defaultRowHeight="15" x14ac:dyDescent="0.25"/>
  <cols>
    <col min="2" max="2" width="16.140625" bestFit="1" customWidth="1"/>
    <col min="3" max="3" width="11.7109375" style="15" bestFit="1" customWidth="1"/>
    <col min="4" max="4" width="13.28515625" style="15" bestFit="1" customWidth="1"/>
    <col min="5" max="5" width="12.140625" style="15" bestFit="1" customWidth="1"/>
    <col min="6" max="6" width="10.42578125" style="15" bestFit="1" customWidth="1"/>
    <col min="7" max="7" width="6.140625" style="15" bestFit="1" customWidth="1"/>
  </cols>
  <sheetData>
    <row r="1" spans="1:7" x14ac:dyDescent="0.25">
      <c r="C1" s="14" t="s">
        <v>15</v>
      </c>
      <c r="D1" s="14" t="s">
        <v>23</v>
      </c>
      <c r="E1" s="14" t="s">
        <v>24</v>
      </c>
      <c r="F1" s="14" t="s">
        <v>25</v>
      </c>
      <c r="G1" s="14" t="s">
        <v>26</v>
      </c>
    </row>
    <row r="2" spans="1:7" x14ac:dyDescent="0.25">
      <c r="C2" s="16" t="s">
        <v>31</v>
      </c>
      <c r="D2" s="16" t="s">
        <v>32</v>
      </c>
      <c r="E2" s="16" t="s">
        <v>33</v>
      </c>
      <c r="F2" s="16" t="s">
        <v>34</v>
      </c>
      <c r="G2" s="16" t="s">
        <v>26</v>
      </c>
    </row>
    <row r="3" spans="1:7" x14ac:dyDescent="0.25">
      <c r="A3" s="11" t="s">
        <v>14</v>
      </c>
      <c r="B3" t="s">
        <v>35</v>
      </c>
      <c r="C3" s="36">
        <f>GETPIVOTDATA("Value",agds_pivot!$A$3,"AGFOODPLUST",$A3,"REGWLD",C$1)</f>
        <v>66.382232665999993</v>
      </c>
      <c r="D3" s="36">
        <f>GETPIVOTDATA("Value",agds_pivot!$A$3,"AGFOODPLUST",$A3,"REGWLD",D$1)</f>
        <v>49.649089813000003</v>
      </c>
      <c r="E3" s="36">
        <f>GETPIVOTDATA("Value",agds_pivot!$A$3,"AGFOODPLUST",$A3,"REGWLD",E$1)</f>
        <v>34.594047545999999</v>
      </c>
      <c r="F3" s="36">
        <f>GETPIVOTDATA("Value",agds_pivot!$A$3,"AGFOODPLUST",$A3,"REGWLD",F$1)</f>
        <v>13.956877708</v>
      </c>
      <c r="G3" s="36">
        <f>GETPIVOTDATA("Value",agds_pivot!$A$3,"AGFOODPLUST",$A3,"REGWLD",G$1)</f>
        <v>28.423433304</v>
      </c>
    </row>
    <row r="4" spans="1:7" x14ac:dyDescent="0.25">
      <c r="A4" s="11" t="s">
        <v>17</v>
      </c>
      <c r="B4" t="s">
        <v>36</v>
      </c>
      <c r="C4" s="36">
        <f>GETPIVOTDATA("Value",agds_pivot!$A$3,"AGFOODPLUST",$A4,"REGWLD",C$1)</f>
        <v>11.182620049000001</v>
      </c>
      <c r="D4" s="36">
        <f>GETPIVOTDATA("Value",agds_pivot!$A$3,"AGFOODPLUST",$A4,"REGWLD",D$1)</f>
        <v>17.889261246</v>
      </c>
      <c r="E4" s="36">
        <f>GETPIVOTDATA("Value",agds_pivot!$A$3,"AGFOODPLUST",$A4,"REGWLD",E$1)</f>
        <v>17.602781296</v>
      </c>
      <c r="F4" s="36">
        <f>GETPIVOTDATA("Value",agds_pivot!$A$3,"AGFOODPLUST",$A4,"REGWLD",F$1)</f>
        <v>18.775932311999998</v>
      </c>
      <c r="G4" s="36">
        <f>GETPIVOTDATA("Value",agds_pivot!$A$3,"AGFOODPLUST",$A4,"REGWLD",G$1)</f>
        <v>18.114900589000001</v>
      </c>
    </row>
    <row r="5" spans="1:7" x14ac:dyDescent="0.25">
      <c r="A5" s="11" t="s">
        <v>18</v>
      </c>
      <c r="B5" t="s">
        <v>37</v>
      </c>
      <c r="C5" s="36">
        <f>GETPIVOTDATA("Value",agds_pivot!$A$3,"AGFOODPLUST",$A5,"REGWLD",C$1)</f>
        <v>2.6540310382999999</v>
      </c>
      <c r="D5" s="36">
        <f>GETPIVOTDATA("Value",agds_pivot!$A$3,"AGFOODPLUST",$A5,"REGWLD",D$1)</f>
        <v>5.2501268387</v>
      </c>
      <c r="E5" s="36">
        <f>GETPIVOTDATA("Value",agds_pivot!$A$3,"AGFOODPLUST",$A5,"REGWLD",E$1)</f>
        <v>8.2446346283</v>
      </c>
      <c r="F5" s="36">
        <f>GETPIVOTDATA("Value",agds_pivot!$A$3,"AGFOODPLUST",$A5,"REGWLD",F$1)</f>
        <v>23.943910598999999</v>
      </c>
      <c r="G5" s="36">
        <f>GETPIVOTDATA("Value",agds_pivot!$A$3,"AGFOODPLUST",$A5,"REGWLD",G$1)</f>
        <v>14.78093338</v>
      </c>
    </row>
    <row r="6" spans="1:7" x14ac:dyDescent="0.25">
      <c r="A6" s="11" t="s">
        <v>20</v>
      </c>
      <c r="B6" t="s">
        <v>8</v>
      </c>
      <c r="C6" s="36">
        <f>GETPIVOTDATA("Value",agds_pivot!$A$3,"AGFOODPLUST",$A6,"REGWLD",C$1)</f>
        <v>14.937134743</v>
      </c>
      <c r="D6" s="36">
        <f>GETPIVOTDATA("Value",agds_pivot!$A$3,"AGFOODPLUST",$A6,"REGWLD",D$1)</f>
        <v>18.465707778999999</v>
      </c>
      <c r="E6" s="36">
        <f>GETPIVOTDATA("Value",agds_pivot!$A$3,"AGFOODPLUST",$A6,"REGWLD",E$1)</f>
        <v>27.486335753999999</v>
      </c>
      <c r="F6" s="36">
        <f>GETPIVOTDATA("Value",agds_pivot!$A$3,"AGFOODPLUST",$A6,"REGWLD",F$1)</f>
        <v>37.230381012000002</v>
      </c>
      <c r="G6" s="36">
        <f>GETPIVOTDATA("Value",agds_pivot!$A$3,"AGFOODPLUST",$A6,"REGWLD",G$1)</f>
        <v>30.080711364999999</v>
      </c>
    </row>
    <row r="7" spans="1:7" x14ac:dyDescent="0.25">
      <c r="A7" t="s">
        <v>21</v>
      </c>
      <c r="B7" t="s">
        <v>9</v>
      </c>
      <c r="C7" s="36">
        <f>GETPIVOTDATA("Value",agds_pivot!$A$3,"AGFOODPLUST",$A7,"REGWLD",C$1)</f>
        <v>4.8439846039000001</v>
      </c>
      <c r="D7" s="36">
        <f>GETPIVOTDATA("Value",agds_pivot!$A$3,"AGFOODPLUST",$A7,"REGWLD",D$1)</f>
        <v>8.7458162307999991</v>
      </c>
      <c r="E7" s="36">
        <f>GETPIVOTDATA("Value",agds_pivot!$A$3,"AGFOODPLUST",$A7,"REGWLD",E$1)</f>
        <v>12.072203635999999</v>
      </c>
      <c r="F7" s="36">
        <f>GETPIVOTDATA("Value",agds_pivot!$A$3,"AGFOODPLUST",$A7,"REGWLD",F$1)</f>
        <v>6.0928993225000001</v>
      </c>
      <c r="G7" s="36">
        <f>GETPIVOTDATA("Value",agds_pivot!$A$3,"AGFOODPLUST",$A7,"REGWLD",G$1)</f>
        <v>8.6000223160000004</v>
      </c>
    </row>
    <row r="8" spans="1:7" x14ac:dyDescent="0.25">
      <c r="A8" s="9" t="s">
        <v>0</v>
      </c>
      <c r="C8" s="16">
        <f>GETPIVOTDATA("Value",agds_pivot!$A$3,"AGFOODPLUST",$A8,"REGWLD",C$1)</f>
        <v>100</v>
      </c>
      <c r="D8" s="16">
        <f>GETPIVOTDATA("Value",agds_pivot!$A$3,"AGFOODPLUST",$A8,"REGWLD",D$1)</f>
        <v>100</v>
      </c>
      <c r="E8" s="16">
        <f>GETPIVOTDATA("Value",agds_pivot!$A$3,"AGFOODPLUST",$A8,"REGWLD",E$1)</f>
        <v>100</v>
      </c>
      <c r="F8" s="16">
        <f>GETPIVOTDATA("Value",agds_pivot!$A$3,"AGFOODPLUST",$A8,"REGWLD",F$1)</f>
        <v>100</v>
      </c>
      <c r="G8" s="16">
        <f>GETPIVOTDATA("Value",agds_pivot!$A$3,"AGFOODPLUST",$A8,"REGWLD",G$1)</f>
        <v>100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B43B-2DE0-45EE-B184-95DDB602F8D5}">
  <dimension ref="A4:I102"/>
  <sheetViews>
    <sheetView topLeftCell="A57" zoomScaleNormal="100" workbookViewId="0">
      <selection activeCell="S22" sqref="S22"/>
    </sheetView>
  </sheetViews>
  <sheetFormatPr defaultRowHeight="15" x14ac:dyDescent="0.25"/>
  <cols>
    <col min="1" max="1" width="12.7109375" bestFit="1" customWidth="1"/>
    <col min="2" max="2" width="14.42578125" bestFit="1" customWidth="1"/>
    <col min="3" max="3" width="12.7109375" bestFit="1" customWidth="1"/>
    <col min="4" max="4" width="14.85546875" bestFit="1" customWidth="1"/>
    <col min="5" max="5" width="13.85546875" bestFit="1" customWidth="1"/>
    <col min="6" max="6" width="12.7109375" bestFit="1" customWidth="1"/>
    <col min="7" max="7" width="17" bestFit="1" customWidth="1"/>
    <col min="8" max="9" width="12.7109375" bestFit="1" customWidth="1"/>
    <col min="10" max="10" width="14.85546875" bestFit="1" customWidth="1"/>
    <col min="11" max="11" width="13.85546875" bestFit="1" customWidth="1"/>
    <col min="12" max="12" width="12.7109375" bestFit="1" customWidth="1"/>
    <col min="13" max="13" width="14.140625" bestFit="1" customWidth="1"/>
    <col min="14" max="14" width="14" bestFit="1" customWidth="1"/>
    <col min="15" max="15" width="12.7109375" bestFit="1" customWidth="1"/>
    <col min="16" max="16" width="14.85546875" bestFit="1" customWidth="1"/>
  </cols>
  <sheetData>
    <row r="4" spans="1:9" ht="15.75" thickBot="1" x14ac:dyDescent="0.3">
      <c r="A4" s="32" t="s">
        <v>26</v>
      </c>
      <c r="C4" s="33" t="s">
        <v>41</v>
      </c>
      <c r="D4" s="33" t="s">
        <v>45</v>
      </c>
      <c r="E4" s="33" t="s">
        <v>46</v>
      </c>
      <c r="F4" s="34"/>
      <c r="G4" s="33" t="s">
        <v>47</v>
      </c>
      <c r="H4" s="33" t="s">
        <v>48</v>
      </c>
      <c r="I4" s="33" t="s">
        <v>49</v>
      </c>
    </row>
    <row r="5" spans="1:9" x14ac:dyDescent="0.25">
      <c r="B5" s="19"/>
      <c r="C5" s="51" t="s">
        <v>50</v>
      </c>
      <c r="D5" s="51"/>
      <c r="E5" s="51"/>
      <c r="F5" s="20"/>
      <c r="G5" s="51" t="s">
        <v>51</v>
      </c>
      <c r="H5" s="51"/>
      <c r="I5" s="52"/>
    </row>
    <row r="6" spans="1:9" x14ac:dyDescent="0.25">
      <c r="A6" s="11"/>
      <c r="B6" s="21"/>
      <c r="C6" s="22" t="s">
        <v>2</v>
      </c>
      <c r="D6" s="22" t="s">
        <v>52</v>
      </c>
      <c r="E6" s="22" t="s">
        <v>53</v>
      </c>
      <c r="G6" s="23" t="s">
        <v>54</v>
      </c>
      <c r="H6" s="23" t="s">
        <v>52</v>
      </c>
      <c r="I6" s="24" t="s">
        <v>53</v>
      </c>
    </row>
    <row r="7" spans="1:9" x14ac:dyDescent="0.25">
      <c r="A7" s="11" t="s">
        <v>40</v>
      </c>
      <c r="B7" s="21" t="s">
        <v>55</v>
      </c>
      <c r="C7" s="25">
        <f>GETPIVOTDATA("Value",lfrp_pivot!$A$3,"ENDWL",$A7,"BROADSECREP",C$4,"REGWLD",$A$4)</f>
        <v>7.6187500954000003</v>
      </c>
      <c r="D7" s="25">
        <f>GETPIVOTDATA("Value",lfrp_pivot!$A$3,"ENDWL",$A7,"BROADSECREP",D$4,"REGWLD",$A$4)</f>
        <v>3.5050494671000001</v>
      </c>
      <c r="E7" s="25">
        <f>GETPIVOTDATA("Value",lfrp_pivot!$A$3,"ENDWL",$A7,"BROADSECREP",E$4,"REGWLD",$A$4)</f>
        <v>9.7329702377</v>
      </c>
      <c r="G7" s="26">
        <f>GETPIVOTDATA("Value",lfrp_pivot!$A$3,"ENDWL",$A7,"BROADSECREP",G$4,"REGWLD",$A$4)</f>
        <v>8.6126470566000002</v>
      </c>
      <c r="H7" s="26">
        <f>GETPIVOTDATA("Value",lfrp_pivot!$A$3,"ENDWL",$A7,"BROADSECREP",H$4,"REGWLD",$A$4)</f>
        <v>3.2258880138000001</v>
      </c>
      <c r="I7" s="27">
        <f>GETPIVOTDATA("Value",lfrp_pivot!$A$3,"ENDWL",$A7,"BROADSECREP",I$4,"REGWLD",$A$4)</f>
        <v>9.0182352066</v>
      </c>
    </row>
    <row r="8" spans="1:9" x14ac:dyDescent="0.25">
      <c r="A8" s="11" t="s">
        <v>43</v>
      </c>
      <c r="B8" s="21" t="s">
        <v>56</v>
      </c>
      <c r="C8" s="25">
        <f>GETPIVOTDATA("Value",lfrp_pivot!$A$3,"ENDWL",$A8,"BROADSECREP",C$4,"REGWLD",$A$4)</f>
        <v>20.379102707000001</v>
      </c>
      <c r="D8" s="25">
        <f>GETPIVOTDATA("Value",lfrp_pivot!$A$3,"ENDWL",$A8,"BROADSECREP",D$4,"REGWLD",$A$4)</f>
        <v>10.315250397</v>
      </c>
      <c r="E8" s="25">
        <f>GETPIVOTDATA("Value",lfrp_pivot!$A$3,"ENDWL",$A8,"BROADSECREP",E$4,"REGWLD",$A$4)</f>
        <v>25.690162658999999</v>
      </c>
      <c r="G8" s="26">
        <f>GETPIVOTDATA("Value",lfrp_pivot!$A$3,"ENDWL",$A8,"BROADSECREP",G$4,"REGWLD",$A$4)</f>
        <v>22.972164154000001</v>
      </c>
      <c r="H8" s="26">
        <f>GETPIVOTDATA("Value",lfrp_pivot!$A$3,"ENDWL",$A8,"BROADSECREP",H$4,"REGWLD",$A$4)</f>
        <v>9.5579318999999998</v>
      </c>
      <c r="I8" s="27">
        <f>GETPIVOTDATA("Value",lfrp_pivot!$A$3,"ENDWL",$A8,"BROADSECREP",I$4,"REGWLD",$A$4)</f>
        <v>23.854417801</v>
      </c>
    </row>
    <row r="9" spans="1:9" x14ac:dyDescent="0.25">
      <c r="A9" s="11" t="s">
        <v>42</v>
      </c>
      <c r="B9" s="21" t="s">
        <v>57</v>
      </c>
      <c r="C9" s="25">
        <f>GETPIVOTDATA("Value",lfrp_pivot!$A$3,"ENDWL",$A9,"BROADSECREP",C$4,"REGWLD",$A$4)</f>
        <v>0.39698028563999999</v>
      </c>
      <c r="D9" s="25">
        <f>GETPIVOTDATA("Value",lfrp_pivot!$A$3,"ENDWL",$A9,"BROADSECREP",D$4,"REGWLD",$A$4)</f>
        <v>0.91137593984999998</v>
      </c>
      <c r="E9" s="25">
        <f>GETPIVOTDATA("Value",lfrp_pivot!$A$3,"ENDWL",$A9,"BROADSECREP",E$4,"REGWLD",$A$4)</f>
        <v>8.1241188049000002</v>
      </c>
      <c r="G9" s="26">
        <f>GETPIVOTDATA("Value",lfrp_pivot!$A$3,"ENDWL",$A9,"BROADSECREP",G$4,"REGWLD",$A$4)</f>
        <v>0.93146467208999995</v>
      </c>
      <c r="H9" s="26">
        <f>GETPIVOTDATA("Value",lfrp_pivot!$A$3,"ENDWL",$A9,"BROADSECREP",H$4,"REGWLD",$A$4)</f>
        <v>0.84270775318000002</v>
      </c>
      <c r="I9" s="27">
        <f>GETPIVOTDATA("Value",lfrp_pivot!$A$3,"ENDWL",$A9,"BROADSECREP",I$4,"REGWLD",$A$4)</f>
        <v>7.658302784</v>
      </c>
    </row>
    <row r="10" spans="1:9" ht="15.75" thickBot="1" x14ac:dyDescent="0.3">
      <c r="A10" s="11" t="s">
        <v>44</v>
      </c>
      <c r="B10" s="28" t="s">
        <v>58</v>
      </c>
      <c r="C10" s="25">
        <f>GETPIVOTDATA("Value",lfrp_pivot!$A$3,"ENDWL",$A10,"BROADSECREP",C$4,"REGWLD",$A$4)</f>
        <v>0.77862030268000004</v>
      </c>
      <c r="D10" s="25">
        <f>GETPIVOTDATA("Value",lfrp_pivot!$A$3,"ENDWL",$A10,"BROADSECREP",D$4,"REGWLD",$A$4)</f>
        <v>2.2133796215000001</v>
      </c>
      <c r="E10" s="25">
        <f>GETPIVOTDATA("Value",lfrp_pivot!$A$3,"ENDWL",$A10,"BROADSECREP",E$4,"REGWLD",$A$4)</f>
        <v>10.334240913</v>
      </c>
      <c r="F10" s="29"/>
      <c r="G10" s="30">
        <f>GETPIVOTDATA("Value",lfrp_pivot!$A$3,"ENDWL",$A10,"BROADSECREP",G$4,"REGWLD",$A$4)</f>
        <v>1.5559694767000001</v>
      </c>
      <c r="H10" s="30">
        <f>GETPIVOTDATA("Value",lfrp_pivot!$A$3,"ENDWL",$A10,"BROADSECREP",H$4,"REGWLD",$A$4)</f>
        <v>2.0540246964</v>
      </c>
      <c r="I10" s="31">
        <f>GETPIVOTDATA("Value",lfrp_pivot!$A$3,"ENDWL",$A10,"BROADSECREP",I$4,"REGWLD",$A$4)</f>
        <v>9.7162466049000002</v>
      </c>
    </row>
    <row r="11" spans="1:9" x14ac:dyDescent="0.25">
      <c r="C11" s="13">
        <f>SUM(C7:C10)</f>
        <v>29.173453390720002</v>
      </c>
      <c r="D11" s="13">
        <f>SUM(D7:D10)</f>
        <v>16.945055425450001</v>
      </c>
      <c r="E11" s="13">
        <f>SUM(E7:E10)</f>
        <v>53.881492614599999</v>
      </c>
      <c r="F11" s="13"/>
      <c r="G11" s="13">
        <f>SUM(G7:G10)</f>
        <v>34.072245359390003</v>
      </c>
      <c r="H11" s="13">
        <f>SUM(H7:H10)</f>
        <v>15.680552363379999</v>
      </c>
      <c r="I11" s="13">
        <f>SUM(I7:I10)</f>
        <v>50.247202396500001</v>
      </c>
    </row>
    <row r="26" spans="1:9" ht="15.75" thickBot="1" x14ac:dyDescent="0.3">
      <c r="A26" s="35" t="s">
        <v>15</v>
      </c>
      <c r="C26" s="33" t="s">
        <v>41</v>
      </c>
      <c r="D26" s="33" t="s">
        <v>45</v>
      </c>
      <c r="E26" s="33" t="s">
        <v>46</v>
      </c>
      <c r="F26" s="34"/>
      <c r="G26" s="33" t="s">
        <v>47</v>
      </c>
      <c r="H26" s="33" t="s">
        <v>48</v>
      </c>
      <c r="I26" s="33" t="s">
        <v>49</v>
      </c>
    </row>
    <row r="27" spans="1:9" x14ac:dyDescent="0.25">
      <c r="B27" s="19"/>
      <c r="C27" s="51" t="s">
        <v>50</v>
      </c>
      <c r="D27" s="51"/>
      <c r="E27" s="51"/>
      <c r="F27" s="20"/>
      <c r="G27" s="51" t="s">
        <v>51</v>
      </c>
      <c r="H27" s="51"/>
      <c r="I27" s="52"/>
    </row>
    <row r="28" spans="1:9" x14ac:dyDescent="0.25">
      <c r="A28" s="11"/>
      <c r="B28" s="21"/>
      <c r="C28" s="22" t="s">
        <v>2</v>
      </c>
      <c r="D28" s="22" t="s">
        <v>52</v>
      </c>
      <c r="E28" s="22" t="s">
        <v>53</v>
      </c>
      <c r="G28" s="23" t="s">
        <v>54</v>
      </c>
      <c r="H28" s="23" t="s">
        <v>52</v>
      </c>
      <c r="I28" s="24" t="s">
        <v>53</v>
      </c>
    </row>
    <row r="29" spans="1:9" x14ac:dyDescent="0.25">
      <c r="A29" s="11" t="s">
        <v>40</v>
      </c>
      <c r="B29" s="21" t="s">
        <v>55</v>
      </c>
      <c r="C29" s="25">
        <f>GETPIVOTDATA("Value",lfrp_pivot!$A$3,"ENDWL",$A29,"BROADSECREP",C$4,"REGWLD",$A$26)</f>
        <v>1.5264257192999999</v>
      </c>
      <c r="D29" s="25">
        <f>GETPIVOTDATA("Value",lfrp_pivot!$A$3,"ENDWL",$A29,"BROADSECREP",D$4,"REGWLD",$A$26)</f>
        <v>9.2718988656999998E-2</v>
      </c>
      <c r="E29" s="25">
        <f>GETPIVOTDATA("Value",lfrp_pivot!$A$3,"ENDWL",$A29,"BROADSECREP",E$4,"REGWLD",$A$26)</f>
        <v>0.40967294574000002</v>
      </c>
      <c r="G29" s="26">
        <f>GETPIVOTDATA("Value",lfrp_pivot!$A$3,"ENDWL",$A29,"BROADSECREP",G$4,"REGWLD",$A$26)</f>
        <v>1.5982291698</v>
      </c>
      <c r="H29" s="26">
        <f>GETPIVOTDATA("Value",lfrp_pivot!$A$3,"ENDWL",$A29,"BROADSECREP",H$4,"REGWLD",$A$26)</f>
        <v>8.3701997994999999E-2</v>
      </c>
      <c r="I29" s="27">
        <f>GETPIVOTDATA("Value",lfrp_pivot!$A$3,"ENDWL",$A29,"BROADSECREP",I$4,"REGWLD",$A$26)</f>
        <v>0.34688642620999999</v>
      </c>
    </row>
    <row r="30" spans="1:9" x14ac:dyDescent="0.25">
      <c r="A30" s="11" t="s">
        <v>43</v>
      </c>
      <c r="B30" s="21" t="s">
        <v>56</v>
      </c>
      <c r="C30" s="25">
        <f>GETPIVOTDATA("Value",lfrp_pivot!$A$3,"ENDWL",$A30,"BROADSECREP",C$4,"REGWLD",$A$26)</f>
        <v>3.2720847129999999</v>
      </c>
      <c r="D30" s="25">
        <f>GETPIVOTDATA("Value",lfrp_pivot!$A$3,"ENDWL",$A30,"BROADSECREP",D$4,"REGWLD",$A$26)</f>
        <v>0.34741088747999999</v>
      </c>
      <c r="E30" s="25">
        <f>GETPIVOTDATA("Value",lfrp_pivot!$A$3,"ENDWL",$A30,"BROADSECREP",E$4,"REGWLD",$A$26)</f>
        <v>1.2405916452000001</v>
      </c>
      <c r="G30" s="26">
        <f>GETPIVOTDATA("Value",lfrp_pivot!$A$3,"ENDWL",$A30,"BROADSECREP",G$4,"REGWLD",$A$26)</f>
        <v>3.4696202278000001</v>
      </c>
      <c r="H30" s="26">
        <f>GETPIVOTDATA("Value",lfrp_pivot!$A$3,"ENDWL",$A30,"BROADSECREP",H$4,"REGWLD",$A$26)</f>
        <v>0.31494188308999999</v>
      </c>
      <c r="I30" s="27">
        <f>GETPIVOTDATA("Value",lfrp_pivot!$A$3,"ENDWL",$A30,"BROADSECREP",I$4,"REGWLD",$A$26)</f>
        <v>1.0755251645999999</v>
      </c>
    </row>
    <row r="31" spans="1:9" x14ac:dyDescent="0.25">
      <c r="A31" s="11" t="s">
        <v>42</v>
      </c>
      <c r="B31" s="21" t="s">
        <v>57</v>
      </c>
      <c r="C31" s="25">
        <f>GETPIVOTDATA("Value",lfrp_pivot!$A$3,"ENDWL",$A31,"BROADSECREP",C$4,"REGWLD",$A$26)</f>
        <v>1.4344173484E-2</v>
      </c>
      <c r="D31" s="25">
        <f>GETPIVOTDATA("Value",lfrp_pivot!$A$3,"ENDWL",$A31,"BROADSECREP",D$4,"REGWLD",$A$26)</f>
        <v>1.50438454E-2</v>
      </c>
      <c r="E31" s="25">
        <f>GETPIVOTDATA("Value",lfrp_pivot!$A$3,"ENDWL",$A31,"BROADSECREP",E$4,"REGWLD",$A$26)</f>
        <v>0.22264792024999999</v>
      </c>
      <c r="G31" s="26">
        <f>GETPIVOTDATA("Value",lfrp_pivot!$A$3,"ENDWL",$A31,"BROADSECREP",G$4,"REGWLD",$A$26)</f>
        <v>3.9627768099000003E-2</v>
      </c>
      <c r="H31" s="26">
        <f>GETPIVOTDATA("Value",lfrp_pivot!$A$3,"ENDWL",$A31,"BROADSECREP",H$4,"REGWLD",$A$26)</f>
        <v>1.3463807292E-2</v>
      </c>
      <c r="I31" s="27">
        <f>GETPIVOTDATA("Value",lfrp_pivot!$A$3,"ENDWL",$A31,"BROADSECREP",I$4,"REGWLD",$A$26)</f>
        <v>0.19894436001999999</v>
      </c>
    </row>
    <row r="32" spans="1:9" ht="15.75" thickBot="1" x14ac:dyDescent="0.3">
      <c r="A32" s="11" t="s">
        <v>44</v>
      </c>
      <c r="B32" s="28" t="s">
        <v>58</v>
      </c>
      <c r="C32" s="25">
        <f>GETPIVOTDATA("Value",lfrp_pivot!$A$3,"ENDWL",$A32,"BROADSECREP",C$4,"REGWLD",$A$26)</f>
        <v>4.8427630216000002E-2</v>
      </c>
      <c r="D32" s="25">
        <f>GETPIVOTDATA("Value",lfrp_pivot!$A$3,"ENDWL",$A32,"BROADSECREP",D$4,"REGWLD",$A$26)</f>
        <v>6.1418190598000001E-2</v>
      </c>
      <c r="E32" s="25">
        <f>GETPIVOTDATA("Value",lfrp_pivot!$A$3,"ENDWL",$A32,"BROADSECREP",E$4,"REGWLD",$A$26)</f>
        <v>0.43041312695</v>
      </c>
      <c r="F32" s="29"/>
      <c r="G32" s="30">
        <f>GETPIVOTDATA("Value",lfrp_pivot!$A$3,"ENDWL",$A32,"BROADSECREP",G$4,"REGWLD",$A$26)</f>
        <v>0.10068127513</v>
      </c>
      <c r="H32" s="30">
        <f>GETPIVOTDATA("Value",lfrp_pivot!$A$3,"ENDWL",$A32,"BROADSECREP",H$4,"REGWLD",$A$26)</f>
        <v>5.5051513016000003E-2</v>
      </c>
      <c r="I32" s="31">
        <f>GETPIVOTDATA("Value",lfrp_pivot!$A$3,"ENDWL",$A32,"BROADSECREP",I$4,"REGWLD",$A$26)</f>
        <v>0.38452616334</v>
      </c>
    </row>
    <row r="33" spans="3:9" x14ac:dyDescent="0.25">
      <c r="C33" s="13">
        <f>SUM(C29:C32)</f>
        <v>4.8612822359999992</v>
      </c>
      <c r="D33" s="13">
        <f>SUM(D29:D32)</f>
        <v>0.516591912135</v>
      </c>
      <c r="E33" s="13">
        <f>SUM(E29:E32)</f>
        <v>2.30332563814</v>
      </c>
      <c r="F33" s="13"/>
      <c r="G33" s="13">
        <f>SUM(G29:G32)</f>
        <v>5.208158440829</v>
      </c>
      <c r="H33" s="13">
        <f>SUM(H29:H32)</f>
        <v>0.46715920139299993</v>
      </c>
      <c r="I33" s="13">
        <f>SUM(I29:I32)</f>
        <v>2.0058821141699998</v>
      </c>
    </row>
    <row r="49" spans="1:9" ht="15.75" thickBot="1" x14ac:dyDescent="0.3">
      <c r="A49" s="35" t="s">
        <v>23</v>
      </c>
      <c r="C49" s="33" t="s">
        <v>41</v>
      </c>
      <c r="D49" s="33" t="s">
        <v>45</v>
      </c>
      <c r="E49" s="33" t="s">
        <v>46</v>
      </c>
      <c r="F49" s="34"/>
      <c r="G49" s="33" t="s">
        <v>47</v>
      </c>
      <c r="H49" s="33" t="s">
        <v>48</v>
      </c>
      <c r="I49" s="33" t="s">
        <v>49</v>
      </c>
    </row>
    <row r="50" spans="1:9" x14ac:dyDescent="0.25">
      <c r="B50" s="19"/>
      <c r="C50" s="51" t="s">
        <v>50</v>
      </c>
      <c r="D50" s="51"/>
      <c r="E50" s="51"/>
      <c r="F50" s="20"/>
      <c r="G50" s="51" t="s">
        <v>51</v>
      </c>
      <c r="H50" s="51"/>
      <c r="I50" s="52"/>
    </row>
    <row r="51" spans="1:9" x14ac:dyDescent="0.25">
      <c r="A51" s="11"/>
      <c r="B51" s="21"/>
      <c r="C51" s="22" t="s">
        <v>2</v>
      </c>
      <c r="D51" s="22" t="s">
        <v>52</v>
      </c>
      <c r="E51" s="22" t="s">
        <v>53</v>
      </c>
      <c r="G51" s="23" t="s">
        <v>54</v>
      </c>
      <c r="H51" s="23" t="s">
        <v>52</v>
      </c>
      <c r="I51" s="24" t="s">
        <v>53</v>
      </c>
    </row>
    <row r="52" spans="1:9" x14ac:dyDescent="0.25">
      <c r="A52" s="11" t="s">
        <v>40</v>
      </c>
      <c r="B52" s="21" t="s">
        <v>55</v>
      </c>
      <c r="C52" s="25">
        <f>GETPIVOTDATA("Value",lfrp_pivot!$A$3,"ENDWL",$A52,"BROADSECREP",C$4,"REGWLD",$A$49)</f>
        <v>2.7351551056000001</v>
      </c>
      <c r="D52" s="25">
        <f>GETPIVOTDATA("Value",lfrp_pivot!$A$3,"ENDWL",$A52,"BROADSECREP",D$4,"REGWLD",$A$49)</f>
        <v>0.85392099618999995</v>
      </c>
      <c r="E52" s="25">
        <f>GETPIVOTDATA("Value",lfrp_pivot!$A$3,"ENDWL",$A52,"BROADSECREP",E$4,"REGWLD",$A$49)</f>
        <v>1.8733193874</v>
      </c>
      <c r="G52" s="26">
        <f>GETPIVOTDATA("Value",lfrp_pivot!$A$3,"ENDWL",$A52,"BROADSECREP",G$4,"REGWLD",$A$49)</f>
        <v>3.0851755141999999</v>
      </c>
      <c r="H52" s="26">
        <f>GETPIVOTDATA("Value",lfrp_pivot!$A$3,"ENDWL",$A52,"BROADSECREP",H$4,"REGWLD",$A$49)</f>
        <v>0.76301473378999995</v>
      </c>
      <c r="I52" s="27">
        <f>GETPIVOTDATA("Value",lfrp_pivot!$A$3,"ENDWL",$A52,"BROADSECREP",I$4,"REGWLD",$A$49)</f>
        <v>1.6142050027999999</v>
      </c>
    </row>
    <row r="53" spans="1:9" x14ac:dyDescent="0.25">
      <c r="A53" s="11" t="s">
        <v>43</v>
      </c>
      <c r="B53" s="21" t="s">
        <v>56</v>
      </c>
      <c r="C53" s="25">
        <f>GETPIVOTDATA("Value",lfrp_pivot!$A$3,"ENDWL",$A53,"BROADSECREP",C$4,"REGWLD",$A$49)</f>
        <v>10.61663723</v>
      </c>
      <c r="D53" s="25">
        <f>GETPIVOTDATA("Value",lfrp_pivot!$A$3,"ENDWL",$A53,"BROADSECREP",D$4,"REGWLD",$A$49)</f>
        <v>3.7686595917000001</v>
      </c>
      <c r="E53" s="25">
        <f>GETPIVOTDATA("Value",lfrp_pivot!$A$3,"ENDWL",$A53,"BROADSECREP",E$4,"REGWLD",$A$49)</f>
        <v>9.0851678848000006</v>
      </c>
      <c r="G53" s="26">
        <f>GETPIVOTDATA("Value",lfrp_pivot!$A$3,"ENDWL",$A53,"BROADSECREP",G$4,"REGWLD",$A$49)</f>
        <v>12.103147506999999</v>
      </c>
      <c r="H53" s="26">
        <f>GETPIVOTDATA("Value",lfrp_pivot!$A$3,"ENDWL",$A53,"BROADSECREP",H$4,"REGWLD",$A$49)</f>
        <v>3.3856213092999998</v>
      </c>
      <c r="I53" s="27">
        <f>GETPIVOTDATA("Value",lfrp_pivot!$A$3,"ENDWL",$A53,"BROADSECREP",I$4,"REGWLD",$A$49)</f>
        <v>7.9816951751999996</v>
      </c>
    </row>
    <row r="54" spans="1:9" x14ac:dyDescent="0.25">
      <c r="A54" s="11" t="s">
        <v>42</v>
      </c>
      <c r="B54" s="21" t="s">
        <v>57</v>
      </c>
      <c r="C54" s="25">
        <f>GETPIVOTDATA("Value",lfrp_pivot!$A$3,"ENDWL",$A54,"BROADSECREP",C$4,"REGWLD",$A$49)</f>
        <v>9.0628296137000006E-2</v>
      </c>
      <c r="D54" s="25">
        <f>GETPIVOTDATA("Value",lfrp_pivot!$A$3,"ENDWL",$A54,"BROADSECREP",D$4,"REGWLD",$A$49)</f>
        <v>0.19413459301</v>
      </c>
      <c r="E54" s="25">
        <f>GETPIVOTDATA("Value",lfrp_pivot!$A$3,"ENDWL",$A54,"BROADSECREP",E$4,"REGWLD",$A$49)</f>
        <v>1.7484278679</v>
      </c>
      <c r="G54" s="26">
        <f>GETPIVOTDATA("Value",lfrp_pivot!$A$3,"ENDWL",$A54,"BROADSECREP",G$4,"REGWLD",$A$49)</f>
        <v>0.25171637535000002</v>
      </c>
      <c r="H54" s="26">
        <f>GETPIVOTDATA("Value",lfrp_pivot!$A$3,"ENDWL",$A54,"BROADSECREP",H$4,"REGWLD",$A$49)</f>
        <v>0.17404480278000001</v>
      </c>
      <c r="I54" s="27">
        <f>GETPIVOTDATA("Value",lfrp_pivot!$A$3,"ENDWL",$A54,"BROADSECREP",I$4,"REGWLD",$A$49)</f>
        <v>1.6074296236000001</v>
      </c>
    </row>
    <row r="55" spans="1:9" ht="15.75" thickBot="1" x14ac:dyDescent="0.3">
      <c r="A55" s="11" t="s">
        <v>44</v>
      </c>
      <c r="B55" s="28" t="s">
        <v>58</v>
      </c>
      <c r="C55" s="25">
        <f>GETPIVOTDATA("Value",lfrp_pivot!$A$3,"ENDWL",$A55,"BROADSECREP",C$4,"REGWLD",$A$49)</f>
        <v>0.21473941207</v>
      </c>
      <c r="D55" s="25">
        <f>GETPIVOTDATA("Value",lfrp_pivot!$A$3,"ENDWL",$A55,"BROADSECREP",D$4,"REGWLD",$A$49)</f>
        <v>0.55080318450999999</v>
      </c>
      <c r="E55" s="25">
        <f>GETPIVOTDATA("Value",lfrp_pivot!$A$3,"ENDWL",$A55,"BROADSECREP",E$4,"REGWLD",$A$49)</f>
        <v>2.8324213027999998</v>
      </c>
      <c r="F55" s="29"/>
      <c r="G55" s="30">
        <f>GETPIVOTDATA("Value",lfrp_pivot!$A$3,"ENDWL",$A55,"BROADSECREP",G$4,"REGWLD",$A$49)</f>
        <v>0.51461100577999996</v>
      </c>
      <c r="H55" s="30">
        <f>GETPIVOTDATA("Value",lfrp_pivot!$A$3,"ENDWL",$A55,"BROADSECREP",H$4,"REGWLD",$A$49)</f>
        <v>0.49558088182999999</v>
      </c>
      <c r="I55" s="31">
        <f>GETPIVOTDATA("Value",lfrp_pivot!$A$3,"ENDWL",$A55,"BROADSECREP",I$4,"REGWLD",$A$49)</f>
        <v>2.5877718925000002</v>
      </c>
    </row>
    <row r="56" spans="1:9" x14ac:dyDescent="0.25">
      <c r="C56" s="13">
        <f>SUM(C52:C55)</f>
        <v>13.657160043807</v>
      </c>
      <c r="D56" s="13">
        <f>SUM(D52:D55)</f>
        <v>5.3675183654100005</v>
      </c>
      <c r="E56" s="13">
        <f>SUM(E52:E55)</f>
        <v>15.539336442900002</v>
      </c>
      <c r="F56" s="13"/>
      <c r="G56" s="13">
        <f>SUM(G52:G55)</f>
        <v>15.95465040233</v>
      </c>
      <c r="H56" s="13">
        <f>SUM(H52:H55)</f>
        <v>4.8182617276999995</v>
      </c>
      <c r="I56" s="13">
        <f>SUM(I52:I55)</f>
        <v>13.7911016941</v>
      </c>
    </row>
    <row r="73" spans="1:9" ht="15.75" thickBot="1" x14ac:dyDescent="0.3">
      <c r="A73" s="35" t="s">
        <v>24</v>
      </c>
      <c r="C73" s="33" t="s">
        <v>41</v>
      </c>
      <c r="D73" s="33" t="s">
        <v>45</v>
      </c>
      <c r="E73" s="33" t="s">
        <v>46</v>
      </c>
      <c r="F73" s="34"/>
      <c r="G73" s="33" t="s">
        <v>47</v>
      </c>
      <c r="H73" s="33" t="s">
        <v>48</v>
      </c>
      <c r="I73" s="33" t="s">
        <v>49</v>
      </c>
    </row>
    <row r="74" spans="1:9" x14ac:dyDescent="0.25">
      <c r="B74" s="19"/>
      <c r="C74" s="51" t="s">
        <v>50</v>
      </c>
      <c r="D74" s="51"/>
      <c r="E74" s="51"/>
      <c r="F74" s="20"/>
      <c r="G74" s="51" t="s">
        <v>51</v>
      </c>
      <c r="H74" s="51"/>
      <c r="I74" s="52"/>
    </row>
    <row r="75" spans="1:9" x14ac:dyDescent="0.25">
      <c r="A75" s="11"/>
      <c r="B75" s="21"/>
      <c r="C75" s="22" t="s">
        <v>2</v>
      </c>
      <c r="D75" s="22" t="s">
        <v>52</v>
      </c>
      <c r="E75" s="22" t="s">
        <v>53</v>
      </c>
      <c r="G75" s="23" t="s">
        <v>54</v>
      </c>
      <c r="H75" s="23" t="s">
        <v>52</v>
      </c>
      <c r="I75" s="24" t="s">
        <v>53</v>
      </c>
    </row>
    <row r="76" spans="1:9" x14ac:dyDescent="0.25">
      <c r="A76" s="11" t="s">
        <v>40</v>
      </c>
      <c r="B76" s="21" t="s">
        <v>55</v>
      </c>
      <c r="C76" s="25">
        <f>GETPIVOTDATA("Value",lfrp_pivot!$A$3,"ENDWL",$A76,"BROADSECREP",C$4,"REGWLD",$A$73)</f>
        <v>2.9962954521</v>
      </c>
      <c r="D76" s="25">
        <f>GETPIVOTDATA("Value",lfrp_pivot!$A$3,"ENDWL",$A76,"BROADSECREP",D$4,"REGWLD",$A$73)</f>
        <v>2.1794393062999999</v>
      </c>
      <c r="E76" s="25">
        <f>GETPIVOTDATA("Value",lfrp_pivot!$A$3,"ENDWL",$A76,"BROADSECREP",E$4,"REGWLD",$A$73)</f>
        <v>5.1799101829999996</v>
      </c>
      <c r="G76" s="26">
        <f>GETPIVOTDATA("Value",lfrp_pivot!$A$3,"ENDWL",$A76,"BROADSECREP",G$4,"REGWLD",$A$73)</f>
        <v>3.7387542725</v>
      </c>
      <c r="H76" s="26">
        <f>GETPIVOTDATA("Value",lfrp_pivot!$A$3,"ENDWL",$A76,"BROADSECREP",H$4,"REGWLD",$A$73)</f>
        <v>1.9456822871999999</v>
      </c>
      <c r="I76" s="27">
        <f>GETPIVOTDATA("Value",lfrp_pivot!$A$3,"ENDWL",$A76,"BROADSECREP",I$4,"REGWLD",$A$73)</f>
        <v>4.6712088585</v>
      </c>
    </row>
    <row r="77" spans="1:9" x14ac:dyDescent="0.25">
      <c r="A77" s="11" t="s">
        <v>43</v>
      </c>
      <c r="B77" s="21" t="s">
        <v>56</v>
      </c>
      <c r="C77" s="25">
        <f>GETPIVOTDATA("Value",lfrp_pivot!$A$3,"ENDWL",$A77,"BROADSECREP",C$4,"REGWLD",$A$73)</f>
        <v>5.6228313445999998</v>
      </c>
      <c r="D77" s="25">
        <f>GETPIVOTDATA("Value",lfrp_pivot!$A$3,"ENDWL",$A77,"BROADSECREP",D$4,"REGWLD",$A$73)</f>
        <v>4.4037804604000002</v>
      </c>
      <c r="E77" s="25">
        <f>GETPIVOTDATA("Value",lfrp_pivot!$A$3,"ENDWL",$A77,"BROADSECREP",E$4,"REGWLD",$A$73)</f>
        <v>10.068536758</v>
      </c>
      <c r="G77" s="26">
        <f>GETPIVOTDATA("Value",lfrp_pivot!$A$3,"ENDWL",$A77,"BROADSECREP",G$4,"REGWLD",$A$73)</f>
        <v>6.9649648665999999</v>
      </c>
      <c r="H77" s="26">
        <f>GETPIVOTDATA("Value",lfrp_pivot!$A$3,"ENDWL",$A77,"BROADSECREP",H$4,"REGWLD",$A$73)</f>
        <v>3.9719786643999999</v>
      </c>
      <c r="I77" s="27">
        <f>GETPIVOTDATA("Value",lfrp_pivot!$A$3,"ENDWL",$A77,"BROADSECREP",I$4,"REGWLD",$A$73)</f>
        <v>9.1582050322999997</v>
      </c>
    </row>
    <row r="78" spans="1:9" x14ac:dyDescent="0.25">
      <c r="A78" s="11" t="s">
        <v>42</v>
      </c>
      <c r="B78" s="21" t="s">
        <v>57</v>
      </c>
      <c r="C78" s="25">
        <f>GETPIVOTDATA("Value",lfrp_pivot!$A$3,"ENDWL",$A78,"BROADSECREP",C$4,"REGWLD",$A$73)</f>
        <v>0.16161102057000001</v>
      </c>
      <c r="D78" s="25">
        <f>GETPIVOTDATA("Value",lfrp_pivot!$A$3,"ENDWL",$A78,"BROADSECREP",D$4,"REGWLD",$A$73)</f>
        <v>0.39404812454999999</v>
      </c>
      <c r="E78" s="25">
        <f>GETPIVOTDATA("Value",lfrp_pivot!$A$3,"ENDWL",$A78,"BROADSECREP",E$4,"REGWLD",$A$73)</f>
        <v>3.2236387729999998</v>
      </c>
      <c r="G78" s="26">
        <f>GETPIVOTDATA("Value",lfrp_pivot!$A$3,"ENDWL",$A78,"BROADSECREP",G$4,"REGWLD",$A$73)</f>
        <v>0.45615094900000003</v>
      </c>
      <c r="H78" s="26">
        <f>GETPIVOTDATA("Value",lfrp_pivot!$A$3,"ENDWL",$A78,"BROADSECREP",H$4,"REGWLD",$A$73)</f>
        <v>0.35415574908000003</v>
      </c>
      <c r="I78" s="27">
        <f>GETPIVOTDATA("Value",lfrp_pivot!$A$3,"ENDWL",$A78,"BROADSECREP",I$4,"REGWLD",$A$73)</f>
        <v>2.9689912796</v>
      </c>
    </row>
    <row r="79" spans="1:9" ht="15.75" thickBot="1" x14ac:dyDescent="0.3">
      <c r="A79" s="11" t="s">
        <v>44</v>
      </c>
      <c r="B79" s="28" t="s">
        <v>58</v>
      </c>
      <c r="C79" s="25">
        <f>GETPIVOTDATA("Value",lfrp_pivot!$A$3,"ENDWL",$A79,"BROADSECREP",C$4,"REGWLD",$A$73)</f>
        <v>0.29241606593000002</v>
      </c>
      <c r="D79" s="25">
        <f>GETPIVOTDATA("Value",lfrp_pivot!$A$3,"ENDWL",$A79,"BROADSECREP",D$4,"REGWLD",$A$73)</f>
        <v>0.78052717446999997</v>
      </c>
      <c r="E79" s="25">
        <f>GETPIVOTDATA("Value",lfrp_pivot!$A$3,"ENDWL",$A79,"BROADSECREP",E$4,"REGWLD",$A$73)</f>
        <v>3.7918381691</v>
      </c>
      <c r="F79" s="29"/>
      <c r="G79" s="30">
        <f>GETPIVOTDATA("Value",lfrp_pivot!$A$3,"ENDWL",$A79,"BROADSECREP",G$4,"REGWLD",$A$73)</f>
        <v>0.66769874096000004</v>
      </c>
      <c r="H79" s="30">
        <f>GETPIVOTDATA("Value",lfrp_pivot!$A$3,"ENDWL",$A79,"BROADSECREP",H$4,"REGWLD",$A$73)</f>
        <v>0.70570427178999995</v>
      </c>
      <c r="I79" s="31">
        <f>GETPIVOTDATA("Value",lfrp_pivot!$A$3,"ENDWL",$A79,"BROADSECREP",I$4,"REGWLD",$A$73)</f>
        <v>3.4913783073000002</v>
      </c>
    </row>
    <row r="80" spans="1:9" x14ac:dyDescent="0.25">
      <c r="C80" s="13">
        <f>SUM(C76:C79)</f>
        <v>9.0731538831999998</v>
      </c>
      <c r="D80" s="13">
        <f>SUM(D76:D79)</f>
        <v>7.7577950657199999</v>
      </c>
      <c r="E80" s="13">
        <f>SUM(E76:E79)</f>
        <v>22.263923883100002</v>
      </c>
      <c r="F80" s="13"/>
      <c r="G80" s="13">
        <f>SUM(G76:G79)</f>
        <v>11.827568829060001</v>
      </c>
      <c r="H80" s="13">
        <f>SUM(H76:H79)</f>
        <v>6.9775209724700007</v>
      </c>
      <c r="I80" s="13">
        <f>SUM(I76:I79)</f>
        <v>20.289783477699999</v>
      </c>
    </row>
    <row r="95" spans="1:9" ht="15.75" thickBot="1" x14ac:dyDescent="0.3">
      <c r="A95" s="35" t="s">
        <v>25</v>
      </c>
      <c r="C95" s="33" t="s">
        <v>41</v>
      </c>
      <c r="D95" s="33" t="s">
        <v>45</v>
      </c>
      <c r="E95" s="33" t="s">
        <v>46</v>
      </c>
      <c r="F95" s="34"/>
      <c r="G95" s="33" t="s">
        <v>47</v>
      </c>
      <c r="H95" s="33" t="s">
        <v>48</v>
      </c>
      <c r="I95" s="33" t="s">
        <v>49</v>
      </c>
    </row>
    <row r="96" spans="1:9" x14ac:dyDescent="0.25">
      <c r="B96" s="19"/>
      <c r="C96" s="51" t="s">
        <v>50</v>
      </c>
      <c r="D96" s="51"/>
      <c r="E96" s="51"/>
      <c r="F96" s="20"/>
      <c r="G96" s="51" t="s">
        <v>51</v>
      </c>
      <c r="H96" s="51"/>
      <c r="I96" s="52"/>
    </row>
    <row r="97" spans="1:9" x14ac:dyDescent="0.25">
      <c r="A97" s="11"/>
      <c r="B97" s="21"/>
      <c r="C97" s="22" t="s">
        <v>2</v>
      </c>
      <c r="D97" s="22" t="s">
        <v>52</v>
      </c>
      <c r="E97" s="22" t="s">
        <v>53</v>
      </c>
      <c r="G97" s="23" t="s">
        <v>54</v>
      </c>
      <c r="H97" s="23" t="s">
        <v>52</v>
      </c>
      <c r="I97" s="24" t="s">
        <v>53</v>
      </c>
    </row>
    <row r="98" spans="1:9" x14ac:dyDescent="0.25">
      <c r="A98" s="11" t="s">
        <v>40</v>
      </c>
      <c r="B98" s="21" t="s">
        <v>55</v>
      </c>
      <c r="C98" s="25">
        <f>GETPIVOTDATA("Value",lfrp_pivot!$A$3,"ENDWL",$A98,"BROADSECREP",C$4,"REGWLD",$A$95)</f>
        <v>0.36087375879</v>
      </c>
      <c r="D98" s="25">
        <f>GETPIVOTDATA("Value",lfrp_pivot!$A$3,"ENDWL",$A98,"BROADSECREP",D$4,"REGWLD",$A$95)</f>
        <v>0.37897026539000001</v>
      </c>
      <c r="E98" s="25">
        <f>GETPIVOTDATA("Value",lfrp_pivot!$A$3,"ENDWL",$A98,"BROADSECREP",E$4,"REGWLD",$A$95)</f>
        <v>2.2700681685999999</v>
      </c>
      <c r="G98" s="26">
        <f>GETPIVOTDATA("Value",lfrp_pivot!$A$3,"ENDWL",$A98,"BROADSECREP",G$4,"REGWLD",$A$95)</f>
        <v>0.49988538027000001</v>
      </c>
      <c r="H98" s="26">
        <f>GETPIVOTDATA("Value",lfrp_pivot!$A$3,"ENDWL",$A98,"BROADSECREP",H$4,"REGWLD",$A$95)</f>
        <v>0.35772728920000002</v>
      </c>
      <c r="I98" s="27">
        <f>GETPIVOTDATA("Value",lfrp_pivot!$A$3,"ENDWL",$A98,"BROADSECREP",I$4,"REGWLD",$A$95)</f>
        <v>2.1522994040999999</v>
      </c>
    </row>
    <row r="99" spans="1:9" x14ac:dyDescent="0.25">
      <c r="A99" s="11" t="s">
        <v>43</v>
      </c>
      <c r="B99" s="21" t="s">
        <v>56</v>
      </c>
      <c r="C99" s="25">
        <f>GETPIVOTDATA("Value",lfrp_pivot!$A$3,"ENDWL",$A99,"BROADSECREP",C$4,"REGWLD",$A$95)</f>
        <v>0.86754935980000003</v>
      </c>
      <c r="D99" s="25">
        <f>GETPIVOTDATA("Value",lfrp_pivot!$A$3,"ENDWL",$A99,"BROADSECREP",D$4,"REGWLD",$A$95)</f>
        <v>1.7953988314</v>
      </c>
      <c r="E99" s="25">
        <f>GETPIVOTDATA("Value",lfrp_pivot!$A$3,"ENDWL",$A99,"BROADSECREP",E$4,"REGWLD",$A$95)</f>
        <v>5.2958660126000003</v>
      </c>
      <c r="G99" s="26">
        <f>GETPIVOTDATA("Value",lfrp_pivot!$A$3,"ENDWL",$A99,"BROADSECREP",G$4,"REGWLD",$A$95)</f>
        <v>1.2602143288000001</v>
      </c>
      <c r="H99" s="26">
        <f>GETPIVOTDATA("Value",lfrp_pivot!$A$3,"ENDWL",$A99,"BROADSECREP",H$4,"REGWLD",$A$95)</f>
        <v>1.69835639</v>
      </c>
      <c r="I99" s="27">
        <f>GETPIVOTDATA("Value",lfrp_pivot!$A$3,"ENDWL",$A99,"BROADSECREP",I$4,"REGWLD",$A$95)</f>
        <v>5.0002436638000001</v>
      </c>
    </row>
    <row r="100" spans="1:9" x14ac:dyDescent="0.25">
      <c r="A100" s="11" t="s">
        <v>42</v>
      </c>
      <c r="B100" s="21" t="s">
        <v>57</v>
      </c>
      <c r="C100" s="25">
        <f>GETPIVOTDATA("Value",lfrp_pivot!$A$3,"ENDWL",$A100,"BROADSECREP",C$4,"REGWLD",$A$95)</f>
        <v>0.13039681315000001</v>
      </c>
      <c r="D100" s="25">
        <f>GETPIVOTDATA("Value",lfrp_pivot!$A$3,"ENDWL",$A100,"BROADSECREP",D$4,"REGWLD",$A$95)</f>
        <v>0.30814939737000002</v>
      </c>
      <c r="E100" s="25">
        <f>GETPIVOTDATA("Value",lfrp_pivot!$A$3,"ENDWL",$A100,"BROADSECREP",E$4,"REGWLD",$A$95)</f>
        <v>2.9294040202999998</v>
      </c>
      <c r="G100" s="26">
        <f>GETPIVOTDATA("Value",lfrp_pivot!$A$3,"ENDWL",$A100,"BROADSECREP",G$4,"REGWLD",$A$95)</f>
        <v>0.28336402774000002</v>
      </c>
      <c r="H100" s="26">
        <f>GETPIVOTDATA("Value",lfrp_pivot!$A$3,"ENDWL",$A100,"BROADSECREP",H$4,"REGWLD",$A$95)</f>
        <v>0.29105889797000001</v>
      </c>
      <c r="I100" s="27">
        <f>GETPIVOTDATA("Value",lfrp_pivot!$A$3,"ENDWL",$A100,"BROADSECREP",I$4,"REGWLD",$A$95)</f>
        <v>2.7935271262999999</v>
      </c>
    </row>
    <row r="101" spans="1:9" ht="15.75" thickBot="1" x14ac:dyDescent="0.3">
      <c r="A101" s="11" t="s">
        <v>44</v>
      </c>
      <c r="B101" s="28" t="s">
        <v>58</v>
      </c>
      <c r="C101" s="25">
        <f>GETPIVOTDATA("Value",lfrp_pivot!$A$3,"ENDWL",$A101,"BROADSECREP",C$4,"REGWLD",$A$95)</f>
        <v>0.22303718328</v>
      </c>
      <c r="D101" s="25">
        <f>GETPIVOTDATA("Value",lfrp_pivot!$A$3,"ENDWL",$A101,"BROADSECREP",D$4,"REGWLD",$A$95)</f>
        <v>0.82063090801000005</v>
      </c>
      <c r="E101" s="25">
        <f>GETPIVOTDATA("Value",lfrp_pivot!$A$3,"ENDWL",$A101,"BROADSECREP",E$4,"REGWLD",$A$95)</f>
        <v>3.2795686721999999</v>
      </c>
      <c r="F101" s="29"/>
      <c r="G101" s="30">
        <f>GETPIVOTDATA("Value",lfrp_pivot!$A$3,"ENDWL",$A101,"BROADSECREP",G$4,"REGWLD",$A$95)</f>
        <v>0.43068656324999999</v>
      </c>
      <c r="H101" s="30">
        <f>GETPIVOTDATA("Value",lfrp_pivot!$A$3,"ENDWL",$A101,"BROADSECREP",H$4,"REGWLD",$A$95)</f>
        <v>0.77617120743000001</v>
      </c>
      <c r="I101" s="31">
        <f>GETPIVOTDATA("Value",lfrp_pivot!$A$3,"ENDWL",$A101,"BROADSECREP",I$4,"REGWLD",$A$95)</f>
        <v>3.1163790225999999</v>
      </c>
    </row>
    <row r="102" spans="1:9" x14ac:dyDescent="0.25">
      <c r="C102" s="13">
        <f>SUM(C98:C101)</f>
        <v>1.58185711502</v>
      </c>
      <c r="D102" s="13">
        <f>SUM(D98:D101)</f>
        <v>3.3031494021699999</v>
      </c>
      <c r="E102" s="13">
        <f>SUM(E98:E101)</f>
        <v>13.774906873700001</v>
      </c>
      <c r="F102" s="13"/>
      <c r="G102" s="13">
        <f>SUM(G98:G101)</f>
        <v>2.4741503000600003</v>
      </c>
      <c r="H102" s="13">
        <f>SUM(H98:H101)</f>
        <v>3.1233137846000001</v>
      </c>
      <c r="I102" s="13">
        <f>SUM(I98:I101)</f>
        <v>13.062449216800001</v>
      </c>
    </row>
  </sheetData>
  <mergeCells count="10">
    <mergeCell ref="C74:E74"/>
    <mergeCell ref="G74:I74"/>
    <mergeCell ref="C96:E96"/>
    <mergeCell ref="G96:I96"/>
    <mergeCell ref="C5:E5"/>
    <mergeCell ref="G5:I5"/>
    <mergeCell ref="C27:E27"/>
    <mergeCell ref="G27:I27"/>
    <mergeCell ref="C50:E50"/>
    <mergeCell ref="G50:I5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891-5025-4831-9C7A-80892DB71096}">
  <dimension ref="A1:G6"/>
  <sheetViews>
    <sheetView workbookViewId="0">
      <selection activeCell="D15" sqref="D15"/>
    </sheetView>
  </sheetViews>
  <sheetFormatPr defaultRowHeight="15" x14ac:dyDescent="0.25"/>
  <sheetData>
    <row r="1" spans="1:7" x14ac:dyDescent="0.25">
      <c r="C1" s="37" t="s">
        <v>15</v>
      </c>
      <c r="D1" s="37" t="s">
        <v>23</v>
      </c>
      <c r="E1" s="38" t="s">
        <v>24</v>
      </c>
      <c r="F1" s="38" t="s">
        <v>25</v>
      </c>
      <c r="G1" s="37" t="s">
        <v>26</v>
      </c>
    </row>
    <row r="2" spans="1:7" x14ac:dyDescent="0.25">
      <c r="C2" t="s">
        <v>31</v>
      </c>
      <c r="D2" t="s">
        <v>32</v>
      </c>
      <c r="E2" t="s">
        <v>33</v>
      </c>
      <c r="F2" t="s">
        <v>34</v>
      </c>
      <c r="G2" t="s">
        <v>26</v>
      </c>
    </row>
    <row r="3" spans="1:7" x14ac:dyDescent="0.25">
      <c r="A3" s="39" t="s">
        <v>40</v>
      </c>
      <c r="B3" t="s">
        <v>55</v>
      </c>
      <c r="C3" s="13">
        <f>GETPIVOTDATA("Value",plbf_pivot!$A$3,"ENDWL",$A3,"REGWLD",C$1)</f>
        <v>20.807025909</v>
      </c>
      <c r="D3" s="13">
        <f>GETPIVOTDATA("Value",plbf_pivot!$A$3,"ENDWL",$A3,"REGWLD",D$1)</f>
        <v>8.9259757995999998</v>
      </c>
      <c r="E3" s="13">
        <f>GETPIVOTDATA("Value",plbf_pivot!$A$3,"ENDWL",$A3,"REGWLD",E$1)</f>
        <v>9.5632848740000007</v>
      </c>
      <c r="F3" s="13">
        <f>GETPIVOTDATA("Value",plbf_pivot!$A$3,"ENDWL",$A3,"REGWLD",F$1)</f>
        <v>2.6789264679000002</v>
      </c>
      <c r="G3" s="13">
        <f>GETPIVOTDATA("Value",plbf_pivot!$A$3,"ENDWL",$A3,"REGWLD",G$1)</f>
        <v>8.6126470566000002</v>
      </c>
    </row>
    <row r="4" spans="1:7" x14ac:dyDescent="0.25">
      <c r="A4" s="40" t="s">
        <v>42</v>
      </c>
      <c r="B4" t="s">
        <v>57</v>
      </c>
      <c r="C4" s="13">
        <f>GETPIVOTDATA("Value",plbf_pivot!$A$3,"ENDWL",$A4,"REGWLD",C$1)</f>
        <v>0.51590597630000001</v>
      </c>
      <c r="D4" s="13">
        <f>GETPIVOTDATA("Value",plbf_pivot!$A$3,"ENDWL",$A4,"REGWLD",D$1)</f>
        <v>0.72826141118999999</v>
      </c>
      <c r="E4" s="13">
        <f>GETPIVOTDATA("Value",plbf_pivot!$A$3,"ENDWL",$A4,"REGWLD",E$1)</f>
        <v>1.1667795181</v>
      </c>
      <c r="F4" s="13">
        <f>GETPIVOTDATA("Value",plbf_pivot!$A$3,"ENDWL",$A4,"REGWLD",F$1)</f>
        <v>1.5185709000000001</v>
      </c>
      <c r="G4" s="13">
        <f>GETPIVOTDATA("Value",plbf_pivot!$A$3,"ENDWL",$A4,"REGWLD",G$1)</f>
        <v>0.93146467208999995</v>
      </c>
    </row>
    <row r="5" spans="1:7" x14ac:dyDescent="0.25">
      <c r="A5" s="39" t="s">
        <v>43</v>
      </c>
      <c r="B5" t="s">
        <v>59</v>
      </c>
      <c r="C5" s="13">
        <f>GETPIVOTDATA("Value",plbf_pivot!$A$3,"ENDWL",$A5,"REGWLD",C$1)</f>
        <v>45.170291900999999</v>
      </c>
      <c r="D5" s="13">
        <f>GETPIVOTDATA("Value",plbf_pivot!$A$3,"ENDWL",$A5,"REGWLD",D$1)</f>
        <v>35.016613006999997</v>
      </c>
      <c r="E5" s="13">
        <f>GETPIVOTDATA("Value",plbf_pivot!$A$3,"ENDWL",$A5,"REGWLD",E$1)</f>
        <v>17.815544127999999</v>
      </c>
      <c r="F5" s="13">
        <f>GETPIVOTDATA("Value",plbf_pivot!$A$3,"ENDWL",$A5,"REGWLD",F$1)</f>
        <v>6.7535910605999998</v>
      </c>
      <c r="G5" s="13">
        <f>GETPIVOTDATA("Value",plbf_pivot!$A$3,"ENDWL",$A5,"REGWLD",G$1)</f>
        <v>22.972164154000001</v>
      </c>
    </row>
    <row r="6" spans="1:7" x14ac:dyDescent="0.25">
      <c r="A6" s="40" t="s">
        <v>44</v>
      </c>
      <c r="B6" t="s">
        <v>60</v>
      </c>
      <c r="C6" s="13">
        <f>GETPIVOTDATA("Value",plbf_pivot!$A$3,"ENDWL",$A6,"REGWLD",C$1)</f>
        <v>1.3107494116</v>
      </c>
      <c r="D6" s="13">
        <f>GETPIVOTDATA("Value",plbf_pivot!$A$3,"ENDWL",$A6,"REGWLD",D$1)</f>
        <v>1.4888635874</v>
      </c>
      <c r="E6" s="13">
        <f>GETPIVOTDATA("Value",plbf_pivot!$A$3,"ENDWL",$A6,"REGWLD",E$1)</f>
        <v>1.7078932523999999</v>
      </c>
      <c r="F6" s="13">
        <f>GETPIVOTDATA("Value",plbf_pivot!$A$3,"ENDWL",$A6,"REGWLD",F$1)</f>
        <v>2.3080844879</v>
      </c>
      <c r="G6" s="13">
        <f>GETPIVOTDATA("Value",plbf_pivot!$A$3,"ENDWL",$A6,"REGWLD",G$1)</f>
        <v>1.5559694767000001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3E69-B1B9-443F-B728-3624BF755A25}">
  <dimension ref="A1:F71"/>
  <sheetViews>
    <sheetView topLeftCell="A10" workbookViewId="0">
      <selection activeCell="E10" sqref="E10"/>
    </sheetView>
  </sheetViews>
  <sheetFormatPr defaultRowHeight="15" x14ac:dyDescent="0.25"/>
  <cols>
    <col min="1" max="1" width="16.7109375" bestFit="1" customWidth="1"/>
    <col min="2" max="2" width="23.5703125" customWidth="1"/>
    <col min="3" max="3" width="25" customWidth="1"/>
    <col min="4" max="4" width="23.140625" customWidth="1"/>
    <col min="5" max="5" width="62.85546875" customWidth="1"/>
  </cols>
  <sheetData>
    <row r="1" spans="1:6" x14ac:dyDescent="0.25">
      <c r="A1" t="s">
        <v>10</v>
      </c>
      <c r="B1" t="s">
        <v>11</v>
      </c>
      <c r="C1" t="s">
        <v>12</v>
      </c>
      <c r="D1" t="s">
        <v>13</v>
      </c>
      <c r="E1" t="s">
        <v>84</v>
      </c>
      <c r="F1" t="s">
        <v>85</v>
      </c>
    </row>
    <row r="2" spans="1:6" x14ac:dyDescent="0.25">
      <c r="A2" t="s">
        <v>14</v>
      </c>
      <c r="B2" t="s">
        <v>1</v>
      </c>
      <c r="C2" t="s">
        <v>15</v>
      </c>
      <c r="D2">
        <v>29.270221710000001</v>
      </c>
      <c r="E2" s="45" t="s">
        <v>65</v>
      </c>
      <c r="F2" s="53"/>
    </row>
    <row r="3" spans="1:6" x14ac:dyDescent="0.25">
      <c r="A3" t="s">
        <v>14</v>
      </c>
      <c r="B3" t="s">
        <v>16</v>
      </c>
      <c r="C3" t="s">
        <v>15</v>
      </c>
      <c r="D3">
        <v>29.270221710000001</v>
      </c>
      <c r="E3" s="45" t="s">
        <v>65</v>
      </c>
      <c r="F3" s="53"/>
    </row>
    <row r="4" spans="1:6" x14ac:dyDescent="0.25">
      <c r="A4" t="s">
        <v>17</v>
      </c>
      <c r="B4" t="s">
        <v>16</v>
      </c>
      <c r="C4" t="s">
        <v>15</v>
      </c>
      <c r="D4">
        <v>4.9308042525999998</v>
      </c>
      <c r="E4" s="45" t="s">
        <v>65</v>
      </c>
      <c r="F4" s="53"/>
    </row>
    <row r="5" spans="1:6" x14ac:dyDescent="0.25">
      <c r="A5" t="s">
        <v>18</v>
      </c>
      <c r="B5" t="s">
        <v>16</v>
      </c>
      <c r="C5" t="s">
        <v>15</v>
      </c>
      <c r="D5">
        <v>1.1702541113</v>
      </c>
      <c r="E5" s="45" t="s">
        <v>65</v>
      </c>
      <c r="F5" s="53"/>
    </row>
    <row r="6" spans="1:6" x14ac:dyDescent="0.25">
      <c r="A6" t="s">
        <v>14</v>
      </c>
      <c r="B6" t="s">
        <v>19</v>
      </c>
      <c r="C6" t="s">
        <v>15</v>
      </c>
      <c r="D6">
        <v>29.270221710000001</v>
      </c>
      <c r="E6" s="45" t="s">
        <v>65</v>
      </c>
      <c r="F6" s="53"/>
    </row>
    <row r="7" spans="1:6" x14ac:dyDescent="0.25">
      <c r="A7" t="s">
        <v>17</v>
      </c>
      <c r="B7" t="s">
        <v>19</v>
      </c>
      <c r="C7" t="s">
        <v>15</v>
      </c>
      <c r="D7">
        <v>4.9308042525999998</v>
      </c>
      <c r="E7" s="45" t="s">
        <v>65</v>
      </c>
      <c r="F7" s="53"/>
    </row>
    <row r="8" spans="1:6" x14ac:dyDescent="0.25">
      <c r="A8" t="s">
        <v>18</v>
      </c>
      <c r="B8" t="s">
        <v>19</v>
      </c>
      <c r="C8" t="s">
        <v>15</v>
      </c>
      <c r="D8">
        <v>1.1702541113</v>
      </c>
      <c r="E8" s="45" t="s">
        <v>65</v>
      </c>
      <c r="F8" s="53"/>
    </row>
    <row r="9" spans="1:6" x14ac:dyDescent="0.25">
      <c r="A9" t="s">
        <v>20</v>
      </c>
      <c r="B9" t="s">
        <v>19</v>
      </c>
      <c r="C9" t="s">
        <v>15</v>
      </c>
      <c r="D9">
        <v>4.3436045646999997</v>
      </c>
      <c r="E9" s="45" t="s">
        <v>65</v>
      </c>
      <c r="F9" s="53"/>
    </row>
    <row r="10" spans="1:6" x14ac:dyDescent="0.25">
      <c r="A10" t="s">
        <v>21</v>
      </c>
      <c r="B10" t="s">
        <v>19</v>
      </c>
      <c r="C10" t="s">
        <v>15</v>
      </c>
      <c r="D10">
        <v>2.0350925921999998</v>
      </c>
      <c r="E10" s="45" t="s">
        <v>65</v>
      </c>
      <c r="F10" s="53"/>
    </row>
    <row r="11" spans="1:6" x14ac:dyDescent="0.25">
      <c r="A11" t="s">
        <v>14</v>
      </c>
      <c r="B11" t="s">
        <v>22</v>
      </c>
      <c r="C11" t="s">
        <v>15</v>
      </c>
      <c r="D11">
        <v>29.270221710000001</v>
      </c>
      <c r="E11" s="45" t="s">
        <v>65</v>
      </c>
      <c r="F11" s="53"/>
    </row>
    <row r="12" spans="1:6" x14ac:dyDescent="0.25">
      <c r="A12" t="s">
        <v>17</v>
      </c>
      <c r="B12" t="s">
        <v>22</v>
      </c>
      <c r="C12" t="s">
        <v>15</v>
      </c>
      <c r="D12">
        <v>4.9308042525999998</v>
      </c>
      <c r="E12" s="45" t="s">
        <v>65</v>
      </c>
      <c r="F12" s="53"/>
    </row>
    <row r="13" spans="1:6" x14ac:dyDescent="0.25">
      <c r="A13" t="s">
        <v>18</v>
      </c>
      <c r="B13" t="s">
        <v>22</v>
      </c>
      <c r="C13" t="s">
        <v>15</v>
      </c>
      <c r="D13">
        <v>1.1702541113</v>
      </c>
      <c r="E13" s="45" t="s">
        <v>65</v>
      </c>
      <c r="F13" s="53"/>
    </row>
    <row r="14" spans="1:6" x14ac:dyDescent="0.25">
      <c r="A14" t="s">
        <v>20</v>
      </c>
      <c r="B14" t="s">
        <v>22</v>
      </c>
      <c r="C14" t="s">
        <v>15</v>
      </c>
      <c r="D14">
        <v>6.5862994194000004</v>
      </c>
      <c r="E14" s="45" t="s">
        <v>65</v>
      </c>
      <c r="F14" s="53"/>
    </row>
    <row r="15" spans="1:6" x14ac:dyDescent="0.25">
      <c r="A15" t="s">
        <v>21</v>
      </c>
      <c r="B15" t="s">
        <v>22</v>
      </c>
      <c r="C15" t="s">
        <v>15</v>
      </c>
      <c r="D15">
        <v>2.1358804703000001</v>
      </c>
      <c r="E15" s="45" t="s">
        <v>65</v>
      </c>
      <c r="F15" s="53"/>
    </row>
    <row r="16" spans="1:6" x14ac:dyDescent="0.25">
      <c r="A16" t="s">
        <v>14</v>
      </c>
      <c r="B16" t="s">
        <v>1</v>
      </c>
      <c r="C16" t="s">
        <v>23</v>
      </c>
      <c r="D16">
        <v>14.934080123999999</v>
      </c>
      <c r="E16" s="45" t="s">
        <v>65</v>
      </c>
      <c r="F16" s="53"/>
    </row>
    <row r="17" spans="1:6" x14ac:dyDescent="0.25">
      <c r="A17" t="s">
        <v>14</v>
      </c>
      <c r="B17" t="s">
        <v>16</v>
      </c>
      <c r="C17" t="s">
        <v>23</v>
      </c>
      <c r="D17">
        <v>14.934080123999999</v>
      </c>
      <c r="E17" s="45" t="s">
        <v>65</v>
      </c>
      <c r="F17" s="53"/>
    </row>
    <row r="18" spans="1:6" x14ac:dyDescent="0.25">
      <c r="A18" t="s">
        <v>17</v>
      </c>
      <c r="B18" t="s">
        <v>16</v>
      </c>
      <c r="C18" t="s">
        <v>23</v>
      </c>
      <c r="D18">
        <v>5.3809580803000001</v>
      </c>
      <c r="E18" s="45" t="s">
        <v>65</v>
      </c>
      <c r="F18" s="53"/>
    </row>
    <row r="19" spans="1:6" x14ac:dyDescent="0.25">
      <c r="A19" t="s">
        <v>18</v>
      </c>
      <c r="B19" t="s">
        <v>16</v>
      </c>
      <c r="C19" t="s">
        <v>23</v>
      </c>
      <c r="D19">
        <v>1.5791994332999999</v>
      </c>
      <c r="E19" s="45" t="s">
        <v>65</v>
      </c>
      <c r="F19" s="53"/>
    </row>
    <row r="20" spans="1:6" x14ac:dyDescent="0.25">
      <c r="A20" t="s">
        <v>14</v>
      </c>
      <c r="B20" t="s">
        <v>19</v>
      </c>
      <c r="C20" t="s">
        <v>23</v>
      </c>
      <c r="D20">
        <v>14.934080123999999</v>
      </c>
      <c r="E20" s="45" t="s">
        <v>65</v>
      </c>
      <c r="F20" s="53"/>
    </row>
    <row r="21" spans="1:6" x14ac:dyDescent="0.25">
      <c r="A21" t="s">
        <v>17</v>
      </c>
      <c r="B21" t="s">
        <v>19</v>
      </c>
      <c r="C21" t="s">
        <v>23</v>
      </c>
      <c r="D21">
        <v>5.3809580803000001</v>
      </c>
      <c r="E21" s="45" t="s">
        <v>65</v>
      </c>
      <c r="F21" s="53"/>
    </row>
    <row r="22" spans="1:6" x14ac:dyDescent="0.25">
      <c r="A22" t="s">
        <v>18</v>
      </c>
      <c r="B22" t="s">
        <v>19</v>
      </c>
      <c r="C22" t="s">
        <v>23</v>
      </c>
      <c r="D22">
        <v>1.5791994332999999</v>
      </c>
      <c r="E22" s="45" t="s">
        <v>65</v>
      </c>
      <c r="F22" s="53"/>
    </row>
    <row r="23" spans="1:6" x14ac:dyDescent="0.25">
      <c r="A23" t="s">
        <v>20</v>
      </c>
      <c r="B23" t="s">
        <v>19</v>
      </c>
      <c r="C23" t="s">
        <v>23</v>
      </c>
      <c r="D23">
        <v>2.957960844</v>
      </c>
      <c r="E23" s="45" t="s">
        <v>65</v>
      </c>
      <c r="F23" s="53"/>
    </row>
    <row r="24" spans="1:6" x14ac:dyDescent="0.25">
      <c r="A24" t="s">
        <v>21</v>
      </c>
      <c r="B24" t="s">
        <v>19</v>
      </c>
      <c r="C24" t="s">
        <v>23</v>
      </c>
      <c r="D24">
        <v>2.3906457423999998</v>
      </c>
      <c r="E24" s="45" t="s">
        <v>65</v>
      </c>
      <c r="F24" s="53"/>
    </row>
    <row r="25" spans="1:6" x14ac:dyDescent="0.25">
      <c r="A25" t="s">
        <v>14</v>
      </c>
      <c r="B25" t="s">
        <v>22</v>
      </c>
      <c r="C25" t="s">
        <v>23</v>
      </c>
      <c r="D25">
        <v>14.934080123999999</v>
      </c>
      <c r="E25" s="45" t="s">
        <v>65</v>
      </c>
      <c r="F25" s="53"/>
    </row>
    <row r="26" spans="1:6" x14ac:dyDescent="0.25">
      <c r="A26" t="s">
        <v>17</v>
      </c>
      <c r="B26" t="s">
        <v>22</v>
      </c>
      <c r="C26" t="s">
        <v>23</v>
      </c>
      <c r="D26">
        <v>5.3809580803000001</v>
      </c>
      <c r="E26" s="45" t="s">
        <v>65</v>
      </c>
      <c r="F26" s="53"/>
    </row>
    <row r="27" spans="1:6" x14ac:dyDescent="0.25">
      <c r="A27" t="s">
        <v>18</v>
      </c>
      <c r="B27" t="s">
        <v>22</v>
      </c>
      <c r="C27" t="s">
        <v>23</v>
      </c>
      <c r="D27">
        <v>1.5791994332999999</v>
      </c>
      <c r="E27" s="45" t="s">
        <v>65</v>
      </c>
      <c r="F27" s="53"/>
    </row>
    <row r="28" spans="1:6" x14ac:dyDescent="0.25">
      <c r="A28" t="s">
        <v>20</v>
      </c>
      <c r="B28" t="s">
        <v>22</v>
      </c>
      <c r="C28" t="s">
        <v>23</v>
      </c>
      <c r="D28">
        <v>5.5543489456000001</v>
      </c>
      <c r="E28" s="45" t="s">
        <v>65</v>
      </c>
      <c r="F28" s="53"/>
    </row>
    <row r="29" spans="1:6" x14ac:dyDescent="0.25">
      <c r="A29" t="s">
        <v>21</v>
      </c>
      <c r="B29" t="s">
        <v>22</v>
      </c>
      <c r="C29" t="s">
        <v>23</v>
      </c>
      <c r="D29">
        <v>2.6306769848</v>
      </c>
      <c r="E29" s="45" t="s">
        <v>65</v>
      </c>
      <c r="F29" s="53"/>
    </row>
    <row r="30" spans="1:6" x14ac:dyDescent="0.25">
      <c r="A30" t="s">
        <v>14</v>
      </c>
      <c r="B30" t="s">
        <v>1</v>
      </c>
      <c r="C30" t="s">
        <v>24</v>
      </c>
      <c r="D30">
        <v>7.0084228515999998</v>
      </c>
      <c r="E30" s="45" t="s">
        <v>65</v>
      </c>
      <c r="F30" s="53"/>
    </row>
    <row r="31" spans="1:6" x14ac:dyDescent="0.25">
      <c r="A31" t="s">
        <v>14</v>
      </c>
      <c r="B31" t="s">
        <v>16</v>
      </c>
      <c r="C31" t="s">
        <v>24</v>
      </c>
      <c r="D31">
        <v>7.0084228515999998</v>
      </c>
      <c r="E31" s="45" t="s">
        <v>65</v>
      </c>
      <c r="F31" s="53"/>
    </row>
    <row r="32" spans="1:6" x14ac:dyDescent="0.25">
      <c r="A32" t="s">
        <v>17</v>
      </c>
      <c r="B32" t="s">
        <v>16</v>
      </c>
      <c r="C32" t="s">
        <v>24</v>
      </c>
      <c r="D32">
        <v>3.5661549568000002</v>
      </c>
      <c r="E32" s="45" t="s">
        <v>65</v>
      </c>
      <c r="F32" s="53"/>
    </row>
    <row r="33" spans="1:6" x14ac:dyDescent="0.25">
      <c r="A33" t="s">
        <v>18</v>
      </c>
      <c r="B33" t="s">
        <v>16</v>
      </c>
      <c r="C33" t="s">
        <v>24</v>
      </c>
      <c r="D33">
        <v>1.6702840327999999</v>
      </c>
      <c r="E33" s="45" t="s">
        <v>65</v>
      </c>
      <c r="F33" s="53"/>
    </row>
    <row r="34" spans="1:6" x14ac:dyDescent="0.25">
      <c r="A34" t="s">
        <v>14</v>
      </c>
      <c r="B34" t="s">
        <v>19</v>
      </c>
      <c r="C34" t="s">
        <v>24</v>
      </c>
      <c r="D34">
        <v>7.0084228515999998</v>
      </c>
      <c r="E34" s="45" t="s">
        <v>65</v>
      </c>
      <c r="F34" s="53"/>
    </row>
    <row r="35" spans="1:6" x14ac:dyDescent="0.25">
      <c r="A35" t="s">
        <v>17</v>
      </c>
      <c r="B35" t="s">
        <v>19</v>
      </c>
      <c r="C35" t="s">
        <v>24</v>
      </c>
      <c r="D35">
        <v>3.5661549568000002</v>
      </c>
      <c r="E35" s="45" t="s">
        <v>65</v>
      </c>
      <c r="F35" s="53"/>
    </row>
    <row r="36" spans="1:6" x14ac:dyDescent="0.25">
      <c r="A36" t="s">
        <v>18</v>
      </c>
      <c r="B36" t="s">
        <v>19</v>
      </c>
      <c r="C36" t="s">
        <v>24</v>
      </c>
      <c r="D36">
        <v>1.6702840327999999</v>
      </c>
      <c r="E36" s="45" t="s">
        <v>65</v>
      </c>
      <c r="F36" s="53"/>
    </row>
    <row r="37" spans="1:6" x14ac:dyDescent="0.25">
      <c r="A37" t="s">
        <v>20</v>
      </c>
      <c r="B37" t="s">
        <v>19</v>
      </c>
      <c r="C37" t="s">
        <v>24</v>
      </c>
      <c r="D37">
        <v>2.5614652634000001</v>
      </c>
      <c r="E37" s="45" t="s">
        <v>65</v>
      </c>
      <c r="F37" s="53"/>
    </row>
    <row r="38" spans="1:6" x14ac:dyDescent="0.25">
      <c r="A38" t="s">
        <v>21</v>
      </c>
      <c r="B38" t="s">
        <v>19</v>
      </c>
      <c r="C38" t="s">
        <v>24</v>
      </c>
      <c r="D38">
        <v>2.0068862437999999</v>
      </c>
      <c r="E38" s="45" t="s">
        <v>65</v>
      </c>
      <c r="F38" s="53"/>
    </row>
    <row r="39" spans="1:6" x14ac:dyDescent="0.25">
      <c r="A39" t="s">
        <v>14</v>
      </c>
      <c r="B39" t="s">
        <v>22</v>
      </c>
      <c r="C39" t="s">
        <v>24</v>
      </c>
      <c r="D39">
        <v>7.0084228515999998</v>
      </c>
      <c r="E39" s="45" t="s">
        <v>65</v>
      </c>
      <c r="F39" s="53"/>
    </row>
    <row r="40" spans="1:6" x14ac:dyDescent="0.25">
      <c r="A40" t="s">
        <v>17</v>
      </c>
      <c r="B40" t="s">
        <v>22</v>
      </c>
      <c r="C40" t="s">
        <v>24</v>
      </c>
      <c r="D40">
        <v>3.5661549568000002</v>
      </c>
      <c r="E40" s="45" t="s">
        <v>65</v>
      </c>
      <c r="F40" s="53"/>
    </row>
    <row r="41" spans="1:6" x14ac:dyDescent="0.25">
      <c r="A41" t="s">
        <v>18</v>
      </c>
      <c r="B41" t="s">
        <v>22</v>
      </c>
      <c r="C41" t="s">
        <v>24</v>
      </c>
      <c r="D41">
        <v>1.6702840327999999</v>
      </c>
      <c r="E41" s="45" t="s">
        <v>65</v>
      </c>
      <c r="F41" s="53"/>
    </row>
    <row r="42" spans="1:6" x14ac:dyDescent="0.25">
      <c r="A42" t="s">
        <v>20</v>
      </c>
      <c r="B42" t="s">
        <v>22</v>
      </c>
      <c r="C42" t="s">
        <v>24</v>
      </c>
      <c r="D42">
        <v>5.5684685707000003</v>
      </c>
      <c r="E42" s="45" t="s">
        <v>65</v>
      </c>
      <c r="F42" s="53"/>
    </row>
    <row r="43" spans="1:6" x14ac:dyDescent="0.25">
      <c r="A43" t="s">
        <v>21</v>
      </c>
      <c r="B43" t="s">
        <v>22</v>
      </c>
      <c r="C43" t="s">
        <v>24</v>
      </c>
      <c r="D43">
        <v>2.4457128047999999</v>
      </c>
      <c r="E43" s="45" t="s">
        <v>65</v>
      </c>
      <c r="F43" s="53"/>
    </row>
    <row r="44" spans="1:6" x14ac:dyDescent="0.25">
      <c r="A44" t="s">
        <v>14</v>
      </c>
      <c r="B44" t="s">
        <v>1</v>
      </c>
      <c r="C44" t="s">
        <v>25</v>
      </c>
      <c r="D44">
        <v>1.5113486052</v>
      </c>
      <c r="E44" s="45" t="s">
        <v>65</v>
      </c>
      <c r="F44" s="53"/>
    </row>
    <row r="45" spans="1:6" x14ac:dyDescent="0.25">
      <c r="A45" t="s">
        <v>14</v>
      </c>
      <c r="B45" t="s">
        <v>16</v>
      </c>
      <c r="C45" t="s">
        <v>25</v>
      </c>
      <c r="D45">
        <v>1.5113486052</v>
      </c>
      <c r="E45" s="45" t="s">
        <v>65</v>
      </c>
      <c r="F45" s="53"/>
    </row>
    <row r="46" spans="1:6" x14ac:dyDescent="0.25">
      <c r="A46" t="s">
        <v>17</v>
      </c>
      <c r="B46" t="s">
        <v>16</v>
      </c>
      <c r="C46" t="s">
        <v>25</v>
      </c>
      <c r="D46">
        <v>2.0331895351</v>
      </c>
      <c r="E46" s="45" t="s">
        <v>65</v>
      </c>
      <c r="F46" s="53"/>
    </row>
    <row r="47" spans="1:6" x14ac:dyDescent="0.25">
      <c r="A47" t="s">
        <v>18</v>
      </c>
      <c r="B47" t="s">
        <v>16</v>
      </c>
      <c r="C47" t="s">
        <v>25</v>
      </c>
      <c r="D47">
        <v>2.5928144455000002</v>
      </c>
      <c r="E47" s="45" t="s">
        <v>65</v>
      </c>
      <c r="F47" s="53"/>
    </row>
    <row r="48" spans="1:6" x14ac:dyDescent="0.25">
      <c r="A48" t="s">
        <v>14</v>
      </c>
      <c r="B48" t="s">
        <v>19</v>
      </c>
      <c r="C48" t="s">
        <v>25</v>
      </c>
      <c r="D48">
        <v>1.5113486052</v>
      </c>
      <c r="E48" s="45" t="s">
        <v>65</v>
      </c>
      <c r="F48" s="53"/>
    </row>
    <row r="49" spans="1:6" x14ac:dyDescent="0.25">
      <c r="A49" t="s">
        <v>17</v>
      </c>
      <c r="B49" t="s">
        <v>19</v>
      </c>
      <c r="C49" t="s">
        <v>25</v>
      </c>
      <c r="D49">
        <v>2.0331895351</v>
      </c>
      <c r="E49" s="45" t="s">
        <v>65</v>
      </c>
      <c r="F49" s="53"/>
    </row>
    <row r="50" spans="1:6" x14ac:dyDescent="0.25">
      <c r="A50" t="s">
        <v>18</v>
      </c>
      <c r="B50" t="s">
        <v>19</v>
      </c>
      <c r="C50" t="s">
        <v>25</v>
      </c>
      <c r="D50">
        <v>2.5928144455000002</v>
      </c>
      <c r="E50" s="45" t="s">
        <v>65</v>
      </c>
      <c r="F50" s="53"/>
    </row>
    <row r="51" spans="1:6" x14ac:dyDescent="0.25">
      <c r="A51" t="s">
        <v>20</v>
      </c>
      <c r="B51" t="s">
        <v>19</v>
      </c>
      <c r="C51" t="s">
        <v>25</v>
      </c>
      <c r="D51">
        <v>2.1740746498000001</v>
      </c>
      <c r="E51" s="45" t="s">
        <v>65</v>
      </c>
      <c r="F51" s="53"/>
    </row>
    <row r="52" spans="1:6" x14ac:dyDescent="0.25">
      <c r="A52" t="s">
        <v>21</v>
      </c>
      <c r="B52" t="s">
        <v>19</v>
      </c>
      <c r="C52" t="s">
        <v>25</v>
      </c>
      <c r="D52">
        <v>0.89001053572</v>
      </c>
      <c r="E52" s="45" t="s">
        <v>65</v>
      </c>
      <c r="F52" s="53"/>
    </row>
    <row r="53" spans="1:6" x14ac:dyDescent="0.25">
      <c r="A53" t="s">
        <v>14</v>
      </c>
      <c r="B53" t="s">
        <v>22</v>
      </c>
      <c r="C53" t="s">
        <v>25</v>
      </c>
      <c r="D53">
        <v>1.5113486052</v>
      </c>
      <c r="E53" s="45" t="s">
        <v>65</v>
      </c>
      <c r="F53" s="53"/>
    </row>
    <row r="54" spans="1:6" x14ac:dyDescent="0.25">
      <c r="A54" t="s">
        <v>17</v>
      </c>
      <c r="B54" t="s">
        <v>22</v>
      </c>
      <c r="C54" t="s">
        <v>25</v>
      </c>
      <c r="D54">
        <v>2.0331895351</v>
      </c>
      <c r="E54" s="45" t="s">
        <v>65</v>
      </c>
      <c r="F54" s="53"/>
    </row>
    <row r="55" spans="1:6" x14ac:dyDescent="0.25">
      <c r="A55" t="s">
        <v>18</v>
      </c>
      <c r="B55" t="s">
        <v>22</v>
      </c>
      <c r="C55" t="s">
        <v>25</v>
      </c>
      <c r="D55">
        <v>2.5928144455000002</v>
      </c>
      <c r="E55" s="45" t="s">
        <v>65</v>
      </c>
      <c r="F55" s="53"/>
    </row>
    <row r="56" spans="1:6" x14ac:dyDescent="0.25">
      <c r="A56" t="s">
        <v>20</v>
      </c>
      <c r="B56" t="s">
        <v>22</v>
      </c>
      <c r="C56" t="s">
        <v>25</v>
      </c>
      <c r="D56">
        <v>4.0315666199000004</v>
      </c>
      <c r="E56" s="45" t="s">
        <v>65</v>
      </c>
      <c r="F56" s="53"/>
    </row>
    <row r="57" spans="1:6" x14ac:dyDescent="0.25">
      <c r="A57" t="s">
        <v>21</v>
      </c>
      <c r="B57" t="s">
        <v>22</v>
      </c>
      <c r="C57" t="s">
        <v>25</v>
      </c>
      <c r="D57">
        <v>0.65978187323000004</v>
      </c>
      <c r="E57" s="45" t="s">
        <v>65</v>
      </c>
      <c r="F57" s="53"/>
    </row>
    <row r="58" spans="1:6" x14ac:dyDescent="0.25">
      <c r="A58" t="s">
        <v>14</v>
      </c>
      <c r="B58" t="s">
        <v>1</v>
      </c>
      <c r="C58" t="s">
        <v>26</v>
      </c>
      <c r="D58">
        <v>4.3224167824000004</v>
      </c>
      <c r="E58" s="45" t="s">
        <v>65</v>
      </c>
      <c r="F58" s="53"/>
    </row>
    <row r="59" spans="1:6" x14ac:dyDescent="0.25">
      <c r="A59" t="s">
        <v>14</v>
      </c>
      <c r="B59" t="s">
        <v>16</v>
      </c>
      <c r="C59" t="s">
        <v>26</v>
      </c>
      <c r="D59">
        <v>4.3224167824000004</v>
      </c>
      <c r="E59" s="45" t="s">
        <v>65</v>
      </c>
      <c r="F59" s="53"/>
    </row>
    <row r="60" spans="1:6" x14ac:dyDescent="0.25">
      <c r="A60" t="s">
        <v>17</v>
      </c>
      <c r="B60" t="s">
        <v>16</v>
      </c>
      <c r="C60" t="s">
        <v>26</v>
      </c>
      <c r="D60">
        <v>2.7547745705</v>
      </c>
      <c r="E60" s="45" t="s">
        <v>65</v>
      </c>
      <c r="F60" s="53"/>
    </row>
    <row r="61" spans="1:6" x14ac:dyDescent="0.25">
      <c r="A61" t="s">
        <v>18</v>
      </c>
      <c r="B61" t="s">
        <v>16</v>
      </c>
      <c r="C61" t="s">
        <v>26</v>
      </c>
      <c r="D61">
        <v>2.2477705479000001</v>
      </c>
      <c r="E61" s="45" t="s">
        <v>65</v>
      </c>
      <c r="F61" s="53"/>
    </row>
    <row r="62" spans="1:6" x14ac:dyDescent="0.25">
      <c r="A62" t="s">
        <v>14</v>
      </c>
      <c r="B62" t="s">
        <v>19</v>
      </c>
      <c r="C62" t="s">
        <v>26</v>
      </c>
      <c r="D62">
        <v>4.3224167824000004</v>
      </c>
      <c r="E62" s="45" t="s">
        <v>65</v>
      </c>
      <c r="F62" s="53"/>
    </row>
    <row r="63" spans="1:6" x14ac:dyDescent="0.25">
      <c r="A63" t="s">
        <v>17</v>
      </c>
      <c r="B63" t="s">
        <v>19</v>
      </c>
      <c r="C63" t="s">
        <v>26</v>
      </c>
      <c r="D63">
        <v>2.7547745705</v>
      </c>
      <c r="E63" s="45" t="s">
        <v>65</v>
      </c>
      <c r="F63" s="53"/>
    </row>
    <row r="64" spans="1:6" x14ac:dyDescent="0.25">
      <c r="A64" t="s">
        <v>18</v>
      </c>
      <c r="B64" t="s">
        <v>19</v>
      </c>
      <c r="C64" t="s">
        <v>26</v>
      </c>
      <c r="D64">
        <v>2.2477705479000001</v>
      </c>
      <c r="E64" s="45" t="s">
        <v>65</v>
      </c>
      <c r="F64" s="53"/>
    </row>
    <row r="65" spans="1:6" x14ac:dyDescent="0.25">
      <c r="A65" t="s">
        <v>20</v>
      </c>
      <c r="B65" t="s">
        <v>19</v>
      </c>
      <c r="C65" t="s">
        <v>26</v>
      </c>
      <c r="D65">
        <v>2.3356184958999999</v>
      </c>
      <c r="E65" s="45" t="s">
        <v>65</v>
      </c>
      <c r="F65" s="53"/>
    </row>
    <row r="66" spans="1:6" x14ac:dyDescent="0.25">
      <c r="A66" t="s">
        <v>21</v>
      </c>
      <c r="B66" t="s">
        <v>19</v>
      </c>
      <c r="C66" t="s">
        <v>26</v>
      </c>
      <c r="D66">
        <v>1.3559691906</v>
      </c>
      <c r="E66" s="45" t="s">
        <v>65</v>
      </c>
      <c r="F66" s="53"/>
    </row>
    <row r="67" spans="1:6" x14ac:dyDescent="0.25">
      <c r="A67" t="s">
        <v>14</v>
      </c>
      <c r="B67" t="s">
        <v>22</v>
      </c>
      <c r="C67" t="s">
        <v>26</v>
      </c>
      <c r="D67">
        <v>4.3224167824000004</v>
      </c>
      <c r="E67" s="45" t="s">
        <v>65</v>
      </c>
      <c r="F67" s="53"/>
    </row>
    <row r="68" spans="1:6" x14ac:dyDescent="0.25">
      <c r="A68" t="s">
        <v>17</v>
      </c>
      <c r="B68" t="s">
        <v>22</v>
      </c>
      <c r="C68" t="s">
        <v>26</v>
      </c>
      <c r="D68">
        <v>2.7547745705</v>
      </c>
      <c r="E68" s="45" t="s">
        <v>65</v>
      </c>
      <c r="F68" s="53"/>
    </row>
    <row r="69" spans="1:6" x14ac:dyDescent="0.25">
      <c r="A69" t="s">
        <v>18</v>
      </c>
      <c r="B69" t="s">
        <v>22</v>
      </c>
      <c r="C69" t="s">
        <v>26</v>
      </c>
      <c r="D69">
        <v>2.2477705479000001</v>
      </c>
      <c r="E69" s="45" t="s">
        <v>65</v>
      </c>
      <c r="F69" s="53"/>
    </row>
    <row r="70" spans="1:6" x14ac:dyDescent="0.25">
      <c r="A70" t="s">
        <v>20</v>
      </c>
      <c r="B70" t="s">
        <v>22</v>
      </c>
      <c r="C70" t="s">
        <v>26</v>
      </c>
      <c r="D70">
        <v>4.5744428634999998</v>
      </c>
      <c r="E70" s="45" t="s">
        <v>65</v>
      </c>
      <c r="F70" s="53"/>
    </row>
    <row r="71" spans="1:6" x14ac:dyDescent="0.25">
      <c r="A71" t="s">
        <v>21</v>
      </c>
      <c r="B71" t="s">
        <v>22</v>
      </c>
      <c r="C71" t="s">
        <v>26</v>
      </c>
      <c r="D71">
        <v>1.3078252077000001</v>
      </c>
      <c r="E71" s="45" t="s">
        <v>65</v>
      </c>
      <c r="F71" s="53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BB01-720D-4079-9D6B-4B737B875B38}">
  <dimension ref="A1:C31"/>
  <sheetViews>
    <sheetView topLeftCell="A10" workbookViewId="0">
      <selection activeCell="A2" sqref="A2"/>
    </sheetView>
  </sheetViews>
  <sheetFormatPr defaultRowHeight="15" x14ac:dyDescent="0.25"/>
  <cols>
    <col min="1" max="1" width="16.7109375" bestFit="1" customWidth="1"/>
    <col min="2" max="2" width="14.7109375" bestFit="1" customWidth="1"/>
    <col min="3" max="3" width="12" bestFit="1" customWidth="1"/>
  </cols>
  <sheetData>
    <row r="1" spans="1:3" x14ac:dyDescent="0.25">
      <c r="A1" t="s">
        <v>30</v>
      </c>
      <c r="B1" t="s">
        <v>12</v>
      </c>
      <c r="C1" t="s">
        <v>13</v>
      </c>
    </row>
    <row r="2" spans="1:3" x14ac:dyDescent="0.25">
      <c r="A2" t="s">
        <v>14</v>
      </c>
      <c r="B2" t="s">
        <v>15</v>
      </c>
      <c r="C2">
        <v>29.270221710000001</v>
      </c>
    </row>
    <row r="3" spans="1:3" x14ac:dyDescent="0.25">
      <c r="A3" t="s">
        <v>17</v>
      </c>
      <c r="B3" t="s">
        <v>15</v>
      </c>
      <c r="C3">
        <v>4.9308042525999998</v>
      </c>
    </row>
    <row r="4" spans="1:3" x14ac:dyDescent="0.25">
      <c r="A4" t="s">
        <v>18</v>
      </c>
      <c r="B4" t="s">
        <v>15</v>
      </c>
      <c r="C4">
        <v>1.1702541113</v>
      </c>
    </row>
    <row r="5" spans="1:3" x14ac:dyDescent="0.25">
      <c r="A5" t="s">
        <v>20</v>
      </c>
      <c r="B5" t="s">
        <v>15</v>
      </c>
      <c r="C5">
        <v>6.5862994194000004</v>
      </c>
    </row>
    <row r="6" spans="1:3" x14ac:dyDescent="0.25">
      <c r="A6" t="s">
        <v>21</v>
      </c>
      <c r="B6" t="s">
        <v>15</v>
      </c>
      <c r="C6">
        <v>2.1358804703000001</v>
      </c>
    </row>
    <row r="7" spans="1:3" x14ac:dyDescent="0.25">
      <c r="A7" t="s">
        <v>0</v>
      </c>
      <c r="B7" t="s">
        <v>15</v>
      </c>
      <c r="C7">
        <v>44.093460082999997</v>
      </c>
    </row>
    <row r="8" spans="1:3" x14ac:dyDescent="0.25">
      <c r="A8" t="s">
        <v>14</v>
      </c>
      <c r="B8" t="s">
        <v>23</v>
      </c>
      <c r="C8">
        <v>14.934080123999999</v>
      </c>
    </row>
    <row r="9" spans="1:3" x14ac:dyDescent="0.25">
      <c r="A9" t="s">
        <v>17</v>
      </c>
      <c r="B9" t="s">
        <v>23</v>
      </c>
      <c r="C9">
        <v>5.3809580803000001</v>
      </c>
    </row>
    <row r="10" spans="1:3" x14ac:dyDescent="0.25">
      <c r="A10" t="s">
        <v>18</v>
      </c>
      <c r="B10" t="s">
        <v>23</v>
      </c>
      <c r="C10">
        <v>1.5791994332999999</v>
      </c>
    </row>
    <row r="11" spans="1:3" x14ac:dyDescent="0.25">
      <c r="A11" t="s">
        <v>20</v>
      </c>
      <c r="B11" t="s">
        <v>23</v>
      </c>
      <c r="C11">
        <v>5.5543489456000001</v>
      </c>
    </row>
    <row r="12" spans="1:3" x14ac:dyDescent="0.25">
      <c r="A12" t="s">
        <v>21</v>
      </c>
      <c r="B12" t="s">
        <v>23</v>
      </c>
      <c r="C12">
        <v>2.6306769848</v>
      </c>
    </row>
    <row r="13" spans="1:3" x14ac:dyDescent="0.25">
      <c r="A13" t="s">
        <v>0</v>
      </c>
      <c r="B13" t="s">
        <v>23</v>
      </c>
      <c r="C13">
        <v>30.079263687000001</v>
      </c>
    </row>
    <row r="14" spans="1:3" x14ac:dyDescent="0.25">
      <c r="A14" t="s">
        <v>14</v>
      </c>
      <c r="B14" t="s">
        <v>24</v>
      </c>
      <c r="C14">
        <v>7.0084228515999998</v>
      </c>
    </row>
    <row r="15" spans="1:3" x14ac:dyDescent="0.25">
      <c r="A15" t="s">
        <v>17</v>
      </c>
      <c r="B15" t="s">
        <v>24</v>
      </c>
      <c r="C15">
        <v>3.5661549568000002</v>
      </c>
    </row>
    <row r="16" spans="1:3" x14ac:dyDescent="0.25">
      <c r="A16" t="s">
        <v>18</v>
      </c>
      <c r="B16" t="s">
        <v>24</v>
      </c>
      <c r="C16">
        <v>1.6702840327999999</v>
      </c>
    </row>
    <row r="17" spans="1:3" x14ac:dyDescent="0.25">
      <c r="A17" t="s">
        <v>20</v>
      </c>
      <c r="B17" t="s">
        <v>24</v>
      </c>
      <c r="C17">
        <v>5.5684685707000003</v>
      </c>
    </row>
    <row r="18" spans="1:3" x14ac:dyDescent="0.25">
      <c r="A18" t="s">
        <v>21</v>
      </c>
      <c r="B18" t="s">
        <v>24</v>
      </c>
      <c r="C18">
        <v>2.4457128047999999</v>
      </c>
    </row>
    <row r="19" spans="1:3" x14ac:dyDescent="0.25">
      <c r="A19" t="s">
        <v>0</v>
      </c>
      <c r="B19" t="s">
        <v>24</v>
      </c>
      <c r="C19">
        <v>20.259042740000002</v>
      </c>
    </row>
    <row r="20" spans="1:3" x14ac:dyDescent="0.25">
      <c r="A20" t="s">
        <v>14</v>
      </c>
      <c r="B20" t="s">
        <v>25</v>
      </c>
      <c r="C20">
        <v>1.5113486052</v>
      </c>
    </row>
    <row r="21" spans="1:3" x14ac:dyDescent="0.25">
      <c r="A21" t="s">
        <v>17</v>
      </c>
      <c r="B21" t="s">
        <v>25</v>
      </c>
      <c r="C21">
        <v>2.0331895351</v>
      </c>
    </row>
    <row r="22" spans="1:3" x14ac:dyDescent="0.25">
      <c r="A22" t="s">
        <v>18</v>
      </c>
      <c r="B22" t="s">
        <v>25</v>
      </c>
      <c r="C22">
        <v>2.5928144455000002</v>
      </c>
    </row>
    <row r="23" spans="1:3" x14ac:dyDescent="0.25">
      <c r="A23" t="s">
        <v>20</v>
      </c>
      <c r="B23" t="s">
        <v>25</v>
      </c>
      <c r="C23">
        <v>4.0315666199000004</v>
      </c>
    </row>
    <row r="24" spans="1:3" x14ac:dyDescent="0.25">
      <c r="A24" t="s">
        <v>21</v>
      </c>
      <c r="B24" t="s">
        <v>25</v>
      </c>
      <c r="C24">
        <v>0.65978187323000004</v>
      </c>
    </row>
    <row r="25" spans="1:3" x14ac:dyDescent="0.25">
      <c r="A25" t="s">
        <v>0</v>
      </c>
      <c r="B25" t="s">
        <v>25</v>
      </c>
      <c r="C25">
        <v>10.828701019</v>
      </c>
    </row>
    <row r="26" spans="1:3" x14ac:dyDescent="0.25">
      <c r="A26" t="s">
        <v>14</v>
      </c>
      <c r="B26" t="s">
        <v>26</v>
      </c>
      <c r="C26">
        <v>4.3224167824000004</v>
      </c>
    </row>
    <row r="27" spans="1:3" x14ac:dyDescent="0.25">
      <c r="A27" t="s">
        <v>17</v>
      </c>
      <c r="B27" t="s">
        <v>26</v>
      </c>
      <c r="C27">
        <v>2.7547745705</v>
      </c>
    </row>
    <row r="28" spans="1:3" x14ac:dyDescent="0.25">
      <c r="A28" t="s">
        <v>18</v>
      </c>
      <c r="B28" t="s">
        <v>26</v>
      </c>
      <c r="C28">
        <v>2.2477705479000001</v>
      </c>
    </row>
    <row r="29" spans="1:3" x14ac:dyDescent="0.25">
      <c r="A29" t="s">
        <v>20</v>
      </c>
      <c r="B29" t="s">
        <v>26</v>
      </c>
      <c r="C29">
        <v>4.5744428634999998</v>
      </c>
    </row>
    <row r="30" spans="1:3" x14ac:dyDescent="0.25">
      <c r="A30" t="s">
        <v>21</v>
      </c>
      <c r="B30" t="s">
        <v>26</v>
      </c>
      <c r="C30">
        <v>1.3078252077000001</v>
      </c>
    </row>
    <row r="31" spans="1:3" x14ac:dyDescent="0.25">
      <c r="A31" t="s">
        <v>0</v>
      </c>
      <c r="B31" t="s">
        <v>26</v>
      </c>
      <c r="C31">
        <v>15.207229613999999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2F56-1962-4207-92E1-F0EBE55DB1A3}">
  <dimension ref="A1:C31"/>
  <sheetViews>
    <sheetView workbookViewId="0">
      <selection activeCell="A2" sqref="A2"/>
    </sheetView>
  </sheetViews>
  <sheetFormatPr defaultRowHeight="15" x14ac:dyDescent="0.25"/>
  <cols>
    <col min="1" max="1" width="16.7109375" bestFit="1" customWidth="1"/>
    <col min="2" max="2" width="14.7109375" bestFit="1" customWidth="1"/>
    <col min="3" max="3" width="12" bestFit="1" customWidth="1"/>
  </cols>
  <sheetData>
    <row r="1" spans="1:3" x14ac:dyDescent="0.25">
      <c r="A1" t="s">
        <v>30</v>
      </c>
      <c r="B1" t="s">
        <v>12</v>
      </c>
      <c r="C1" t="s">
        <v>13</v>
      </c>
    </row>
    <row r="2" spans="1:3" x14ac:dyDescent="0.25">
      <c r="A2" t="s">
        <v>14</v>
      </c>
      <c r="B2" t="s">
        <v>15</v>
      </c>
      <c r="C2">
        <v>66.382232665999993</v>
      </c>
    </row>
    <row r="3" spans="1:3" x14ac:dyDescent="0.25">
      <c r="A3" t="s">
        <v>17</v>
      </c>
      <c r="B3" t="s">
        <v>15</v>
      </c>
      <c r="C3">
        <v>11.182620049000001</v>
      </c>
    </row>
    <row r="4" spans="1:3" x14ac:dyDescent="0.25">
      <c r="A4" t="s">
        <v>18</v>
      </c>
      <c r="B4" t="s">
        <v>15</v>
      </c>
      <c r="C4">
        <v>2.6540310382999999</v>
      </c>
    </row>
    <row r="5" spans="1:3" x14ac:dyDescent="0.25">
      <c r="A5" t="s">
        <v>20</v>
      </c>
      <c r="B5" t="s">
        <v>15</v>
      </c>
      <c r="C5">
        <v>14.937134743</v>
      </c>
    </row>
    <row r="6" spans="1:3" x14ac:dyDescent="0.25">
      <c r="A6" t="s">
        <v>21</v>
      </c>
      <c r="B6" t="s">
        <v>15</v>
      </c>
      <c r="C6">
        <v>4.8439846039000001</v>
      </c>
    </row>
    <row r="7" spans="1:3" x14ac:dyDescent="0.25">
      <c r="A7" t="s">
        <v>0</v>
      </c>
      <c r="B7" t="s">
        <v>15</v>
      </c>
      <c r="C7">
        <v>100</v>
      </c>
    </row>
    <row r="8" spans="1:3" x14ac:dyDescent="0.25">
      <c r="A8" t="s">
        <v>14</v>
      </c>
      <c r="B8" t="s">
        <v>23</v>
      </c>
      <c r="C8">
        <v>49.649089813000003</v>
      </c>
    </row>
    <row r="9" spans="1:3" x14ac:dyDescent="0.25">
      <c r="A9" t="s">
        <v>17</v>
      </c>
      <c r="B9" t="s">
        <v>23</v>
      </c>
      <c r="C9">
        <v>17.889261246</v>
      </c>
    </row>
    <row r="10" spans="1:3" x14ac:dyDescent="0.25">
      <c r="A10" t="s">
        <v>18</v>
      </c>
      <c r="B10" t="s">
        <v>23</v>
      </c>
      <c r="C10">
        <v>5.2501268387</v>
      </c>
    </row>
    <row r="11" spans="1:3" x14ac:dyDescent="0.25">
      <c r="A11" t="s">
        <v>20</v>
      </c>
      <c r="B11" t="s">
        <v>23</v>
      </c>
      <c r="C11">
        <v>18.465707778999999</v>
      </c>
    </row>
    <row r="12" spans="1:3" x14ac:dyDescent="0.25">
      <c r="A12" t="s">
        <v>21</v>
      </c>
      <c r="B12" t="s">
        <v>23</v>
      </c>
      <c r="C12">
        <v>8.7458162307999991</v>
      </c>
    </row>
    <row r="13" spans="1:3" x14ac:dyDescent="0.25">
      <c r="A13" t="s">
        <v>0</v>
      </c>
      <c r="B13" t="s">
        <v>23</v>
      </c>
      <c r="C13">
        <v>100</v>
      </c>
    </row>
    <row r="14" spans="1:3" x14ac:dyDescent="0.25">
      <c r="A14" t="s">
        <v>14</v>
      </c>
      <c r="B14" t="s">
        <v>24</v>
      </c>
      <c r="C14">
        <v>34.594047545999999</v>
      </c>
    </row>
    <row r="15" spans="1:3" x14ac:dyDescent="0.25">
      <c r="A15" t="s">
        <v>17</v>
      </c>
      <c r="B15" t="s">
        <v>24</v>
      </c>
      <c r="C15">
        <v>17.602781296</v>
      </c>
    </row>
    <row r="16" spans="1:3" x14ac:dyDescent="0.25">
      <c r="A16" t="s">
        <v>18</v>
      </c>
      <c r="B16" t="s">
        <v>24</v>
      </c>
      <c r="C16">
        <v>8.2446346283</v>
      </c>
    </row>
    <row r="17" spans="1:3" x14ac:dyDescent="0.25">
      <c r="A17" t="s">
        <v>20</v>
      </c>
      <c r="B17" t="s">
        <v>24</v>
      </c>
      <c r="C17">
        <v>27.486335753999999</v>
      </c>
    </row>
    <row r="18" spans="1:3" x14ac:dyDescent="0.25">
      <c r="A18" t="s">
        <v>21</v>
      </c>
      <c r="B18" t="s">
        <v>24</v>
      </c>
      <c r="C18">
        <v>12.072203635999999</v>
      </c>
    </row>
    <row r="19" spans="1:3" x14ac:dyDescent="0.25">
      <c r="A19" t="s">
        <v>0</v>
      </c>
      <c r="B19" t="s">
        <v>24</v>
      </c>
      <c r="C19">
        <v>100</v>
      </c>
    </row>
    <row r="20" spans="1:3" x14ac:dyDescent="0.25">
      <c r="A20" t="s">
        <v>14</v>
      </c>
      <c r="B20" t="s">
        <v>25</v>
      </c>
      <c r="C20">
        <v>13.956877708</v>
      </c>
    </row>
    <row r="21" spans="1:3" x14ac:dyDescent="0.25">
      <c r="A21" t="s">
        <v>17</v>
      </c>
      <c r="B21" t="s">
        <v>25</v>
      </c>
      <c r="C21">
        <v>18.775932311999998</v>
      </c>
    </row>
    <row r="22" spans="1:3" x14ac:dyDescent="0.25">
      <c r="A22" t="s">
        <v>18</v>
      </c>
      <c r="B22" t="s">
        <v>25</v>
      </c>
      <c r="C22">
        <v>23.943910598999999</v>
      </c>
    </row>
    <row r="23" spans="1:3" x14ac:dyDescent="0.25">
      <c r="A23" t="s">
        <v>20</v>
      </c>
      <c r="B23" t="s">
        <v>25</v>
      </c>
      <c r="C23">
        <v>37.230381012000002</v>
      </c>
    </row>
    <row r="24" spans="1:3" x14ac:dyDescent="0.25">
      <c r="A24" t="s">
        <v>21</v>
      </c>
      <c r="B24" t="s">
        <v>25</v>
      </c>
      <c r="C24">
        <v>6.0928993225000001</v>
      </c>
    </row>
    <row r="25" spans="1:3" x14ac:dyDescent="0.25">
      <c r="A25" t="s">
        <v>0</v>
      </c>
      <c r="B25" t="s">
        <v>25</v>
      </c>
      <c r="C25">
        <v>100</v>
      </c>
    </row>
    <row r="26" spans="1:3" x14ac:dyDescent="0.25">
      <c r="A26" t="s">
        <v>14</v>
      </c>
      <c r="B26" t="s">
        <v>26</v>
      </c>
      <c r="C26">
        <v>28.423433304</v>
      </c>
    </row>
    <row r="27" spans="1:3" x14ac:dyDescent="0.25">
      <c r="A27" t="s">
        <v>17</v>
      </c>
      <c r="B27" t="s">
        <v>26</v>
      </c>
      <c r="C27">
        <v>18.114900589000001</v>
      </c>
    </row>
    <row r="28" spans="1:3" x14ac:dyDescent="0.25">
      <c r="A28" t="s">
        <v>18</v>
      </c>
      <c r="B28" t="s">
        <v>26</v>
      </c>
      <c r="C28">
        <v>14.78093338</v>
      </c>
    </row>
    <row r="29" spans="1:3" x14ac:dyDescent="0.25">
      <c r="A29" t="s">
        <v>20</v>
      </c>
      <c r="B29" t="s">
        <v>26</v>
      </c>
      <c r="C29">
        <v>30.080711364999999</v>
      </c>
    </row>
    <row r="30" spans="1:3" x14ac:dyDescent="0.25">
      <c r="A30" t="s">
        <v>21</v>
      </c>
      <c r="B30" t="s">
        <v>26</v>
      </c>
      <c r="C30">
        <v>8.6000223160000004</v>
      </c>
    </row>
    <row r="31" spans="1:3" x14ac:dyDescent="0.25">
      <c r="A31" t="s">
        <v>0</v>
      </c>
      <c r="B31" t="s">
        <v>26</v>
      </c>
      <c r="C31">
        <v>100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79029-374F-4FAA-AD8D-29C9395FFBB3}">
  <dimension ref="A1:C31"/>
  <sheetViews>
    <sheetView workbookViewId="0"/>
  </sheetViews>
  <sheetFormatPr defaultRowHeight="15" x14ac:dyDescent="0.25"/>
  <cols>
    <col min="1" max="1" width="16.7109375" bestFit="1" customWidth="1"/>
    <col min="2" max="2" width="14.7109375" bestFit="1" customWidth="1"/>
    <col min="3" max="3" width="12" bestFit="1" customWidth="1"/>
  </cols>
  <sheetData>
    <row r="1" spans="1:3" x14ac:dyDescent="0.25">
      <c r="A1" t="s">
        <v>30</v>
      </c>
      <c r="B1" t="s">
        <v>12</v>
      </c>
      <c r="C1" t="s">
        <v>13</v>
      </c>
    </row>
    <row r="2" spans="1:3" x14ac:dyDescent="0.25">
      <c r="A2" t="s">
        <v>14</v>
      </c>
      <c r="B2" t="s">
        <v>15</v>
      </c>
      <c r="C2">
        <v>19.417280197</v>
      </c>
    </row>
    <row r="3" spans="1:3" x14ac:dyDescent="0.25">
      <c r="A3" t="s">
        <v>17</v>
      </c>
      <c r="B3" t="s">
        <v>15</v>
      </c>
      <c r="C3">
        <v>3.2709968090000001</v>
      </c>
    </row>
    <row r="4" spans="1:3" x14ac:dyDescent="0.25">
      <c r="A4" t="s">
        <v>18</v>
      </c>
      <c r="B4" t="s">
        <v>15</v>
      </c>
      <c r="C4">
        <v>0.77632313967</v>
      </c>
    </row>
    <row r="5" spans="1:3" x14ac:dyDescent="0.25">
      <c r="A5" t="s">
        <v>20</v>
      </c>
      <c r="B5" t="s">
        <v>15</v>
      </c>
      <c r="C5">
        <v>4.3692193031000004</v>
      </c>
    </row>
    <row r="6" spans="1:3" x14ac:dyDescent="0.25">
      <c r="A6" t="s">
        <v>21</v>
      </c>
      <c r="B6" t="s">
        <v>15</v>
      </c>
      <c r="C6">
        <v>1.4169003963</v>
      </c>
    </row>
    <row r="7" spans="1:3" x14ac:dyDescent="0.25">
      <c r="A7" t="s">
        <v>0</v>
      </c>
      <c r="B7" t="s">
        <v>15</v>
      </c>
      <c r="C7">
        <v>29.250719069999999</v>
      </c>
    </row>
    <row r="8" spans="1:3" x14ac:dyDescent="0.25">
      <c r="A8" t="s">
        <v>14</v>
      </c>
      <c r="B8" t="s">
        <v>23</v>
      </c>
      <c r="C8">
        <v>31.615909576</v>
      </c>
    </row>
    <row r="9" spans="1:3" x14ac:dyDescent="0.25">
      <c r="A9" t="s">
        <v>17</v>
      </c>
      <c r="B9" t="s">
        <v>23</v>
      </c>
      <c r="C9">
        <v>11.391654967999999</v>
      </c>
    </row>
    <row r="10" spans="1:3" x14ac:dyDescent="0.25">
      <c r="A10" t="s">
        <v>18</v>
      </c>
      <c r="B10" t="s">
        <v>23</v>
      </c>
      <c r="C10">
        <v>3.3432140349999999</v>
      </c>
    </row>
    <row r="11" spans="1:3" x14ac:dyDescent="0.25">
      <c r="A11" t="s">
        <v>20</v>
      </c>
      <c r="B11" t="s">
        <v>23</v>
      </c>
      <c r="C11">
        <v>11.758728981000001</v>
      </c>
    </row>
    <row r="12" spans="1:3" x14ac:dyDescent="0.25">
      <c r="A12" t="s">
        <v>21</v>
      </c>
      <c r="B12" t="s">
        <v>23</v>
      </c>
      <c r="C12">
        <v>5.5692243575999996</v>
      </c>
    </row>
    <row r="13" spans="1:3" x14ac:dyDescent="0.25">
      <c r="A13" t="s">
        <v>0</v>
      </c>
      <c r="B13" t="s">
        <v>23</v>
      </c>
      <c r="C13">
        <v>63.678733825999998</v>
      </c>
    </row>
    <row r="14" spans="1:3" x14ac:dyDescent="0.25">
      <c r="A14" t="s">
        <v>14</v>
      </c>
      <c r="B14" t="s">
        <v>24</v>
      </c>
      <c r="C14">
        <v>53.796638489000003</v>
      </c>
    </row>
    <row r="15" spans="1:3" x14ac:dyDescent="0.25">
      <c r="A15" t="s">
        <v>17</v>
      </c>
      <c r="B15" t="s">
        <v>24</v>
      </c>
      <c r="C15">
        <v>27.373798369999999</v>
      </c>
    </row>
    <row r="16" spans="1:3" x14ac:dyDescent="0.25">
      <c r="A16" t="s">
        <v>18</v>
      </c>
      <c r="B16" t="s">
        <v>24</v>
      </c>
      <c r="C16">
        <v>12.82109642</v>
      </c>
    </row>
    <row r="17" spans="1:3" x14ac:dyDescent="0.25">
      <c r="A17" t="s">
        <v>20</v>
      </c>
      <c r="B17" t="s">
        <v>24</v>
      </c>
      <c r="C17">
        <v>42.743553161999998</v>
      </c>
    </row>
    <row r="18" spans="1:3" x14ac:dyDescent="0.25">
      <c r="A18" t="s">
        <v>21</v>
      </c>
      <c r="B18" t="s">
        <v>24</v>
      </c>
      <c r="C18">
        <v>18.773286818999999</v>
      </c>
    </row>
    <row r="19" spans="1:3" x14ac:dyDescent="0.25">
      <c r="A19" t="s">
        <v>0</v>
      </c>
      <c r="B19" t="s">
        <v>24</v>
      </c>
      <c r="C19">
        <v>155.50837708</v>
      </c>
    </row>
    <row r="20" spans="1:3" x14ac:dyDescent="0.25">
      <c r="A20" t="s">
        <v>14</v>
      </c>
      <c r="B20" t="s">
        <v>25</v>
      </c>
      <c r="C20">
        <v>55.769676208</v>
      </c>
    </row>
    <row r="21" spans="1:3" x14ac:dyDescent="0.25">
      <c r="A21" t="s">
        <v>17</v>
      </c>
      <c r="B21" t="s">
        <v>25</v>
      </c>
      <c r="C21">
        <v>75.025917053000001</v>
      </c>
    </row>
    <row r="22" spans="1:3" x14ac:dyDescent="0.25">
      <c r="A22" t="s">
        <v>18</v>
      </c>
      <c r="B22" t="s">
        <v>25</v>
      </c>
      <c r="C22">
        <v>95.676414489999999</v>
      </c>
    </row>
    <row r="23" spans="1:3" x14ac:dyDescent="0.25">
      <c r="A23" t="s">
        <v>20</v>
      </c>
      <c r="B23" t="s">
        <v>25</v>
      </c>
      <c r="C23">
        <v>148.76724243000001</v>
      </c>
    </row>
    <row r="24" spans="1:3" x14ac:dyDescent="0.25">
      <c r="A24" t="s">
        <v>21</v>
      </c>
      <c r="B24" t="s">
        <v>25</v>
      </c>
      <c r="C24">
        <v>24.346349715999999</v>
      </c>
    </row>
    <row r="25" spans="1:3" x14ac:dyDescent="0.25">
      <c r="A25" t="s">
        <v>0</v>
      </c>
      <c r="B25" t="s">
        <v>25</v>
      </c>
      <c r="C25">
        <v>399.58560181000001</v>
      </c>
    </row>
    <row r="26" spans="1:3" x14ac:dyDescent="0.25">
      <c r="A26" t="s">
        <v>14</v>
      </c>
      <c r="B26" t="s">
        <v>26</v>
      </c>
      <c r="C26">
        <v>42.275485992</v>
      </c>
    </row>
    <row r="27" spans="1:3" x14ac:dyDescent="0.25">
      <c r="A27" t="s">
        <v>17</v>
      </c>
      <c r="B27" t="s">
        <v>26</v>
      </c>
      <c r="C27">
        <v>26.943130493000002</v>
      </c>
    </row>
    <row r="28" spans="1:3" x14ac:dyDescent="0.25">
      <c r="A28" t="s">
        <v>18</v>
      </c>
      <c r="B28" t="s">
        <v>26</v>
      </c>
      <c r="C28">
        <v>21.984365463</v>
      </c>
    </row>
    <row r="29" spans="1:3" x14ac:dyDescent="0.25">
      <c r="A29" t="s">
        <v>20</v>
      </c>
      <c r="B29" t="s">
        <v>26</v>
      </c>
      <c r="C29">
        <v>44.740432738999999</v>
      </c>
    </row>
    <row r="30" spans="1:3" x14ac:dyDescent="0.25">
      <c r="A30" t="s">
        <v>21</v>
      </c>
      <c r="B30" t="s">
        <v>26</v>
      </c>
      <c r="C30">
        <v>12.791211128</v>
      </c>
    </row>
    <row r="31" spans="1:3" x14ac:dyDescent="0.25">
      <c r="A31" t="s">
        <v>0</v>
      </c>
      <c r="B31" t="s">
        <v>26</v>
      </c>
      <c r="C31">
        <v>148.73461914000001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8544-5474-48F5-8405-71670E8B5416}">
  <dimension ref="A1:D121"/>
  <sheetViews>
    <sheetView workbookViewId="0">
      <selection activeCell="F104" sqref="F104"/>
    </sheetView>
  </sheetViews>
  <sheetFormatPr defaultRowHeight="15" x14ac:dyDescent="0.25"/>
  <cols>
    <col min="1" max="1" width="11.85546875" bestFit="1" customWidth="1"/>
    <col min="2" max="2" width="16.140625" bestFit="1" customWidth="1"/>
    <col min="3" max="3" width="14.7109375" bestFit="1" customWidth="1"/>
    <col min="4" max="4" width="12" bestFit="1" customWidth="1"/>
  </cols>
  <sheetData>
    <row r="1" spans="1:4" x14ac:dyDescent="0.25">
      <c r="A1" t="s">
        <v>38</v>
      </c>
      <c r="B1" t="s">
        <v>39</v>
      </c>
      <c r="C1" t="s">
        <v>12</v>
      </c>
      <c r="D1" t="s">
        <v>13</v>
      </c>
    </row>
    <row r="2" spans="1:4" x14ac:dyDescent="0.25">
      <c r="A2" t="s">
        <v>40</v>
      </c>
      <c r="B2" t="s">
        <v>41</v>
      </c>
      <c r="C2" t="s">
        <v>15</v>
      </c>
      <c r="D2">
        <v>1.5264257192999999</v>
      </c>
    </row>
    <row r="3" spans="1:4" x14ac:dyDescent="0.25">
      <c r="A3" t="s">
        <v>42</v>
      </c>
      <c r="B3" t="s">
        <v>41</v>
      </c>
      <c r="C3" t="s">
        <v>15</v>
      </c>
      <c r="D3">
        <v>1.4344173484E-2</v>
      </c>
    </row>
    <row r="4" spans="1:4" x14ac:dyDescent="0.25">
      <c r="A4" t="s">
        <v>43</v>
      </c>
      <c r="B4" t="s">
        <v>41</v>
      </c>
      <c r="C4" t="s">
        <v>15</v>
      </c>
      <c r="D4">
        <v>3.2720847129999999</v>
      </c>
    </row>
    <row r="5" spans="1:4" x14ac:dyDescent="0.25">
      <c r="A5" t="s">
        <v>44</v>
      </c>
      <c r="B5" t="s">
        <v>41</v>
      </c>
      <c r="C5" t="s">
        <v>15</v>
      </c>
      <c r="D5">
        <v>4.8427630216000002E-2</v>
      </c>
    </row>
    <row r="6" spans="1:4" x14ac:dyDescent="0.25">
      <c r="A6" t="s">
        <v>40</v>
      </c>
      <c r="B6" t="s">
        <v>45</v>
      </c>
      <c r="C6" t="s">
        <v>15</v>
      </c>
      <c r="D6">
        <v>9.2718988656999998E-2</v>
      </c>
    </row>
    <row r="7" spans="1:4" x14ac:dyDescent="0.25">
      <c r="A7" t="s">
        <v>42</v>
      </c>
      <c r="B7" t="s">
        <v>45</v>
      </c>
      <c r="C7" t="s">
        <v>15</v>
      </c>
      <c r="D7">
        <v>1.50438454E-2</v>
      </c>
    </row>
    <row r="8" spans="1:4" x14ac:dyDescent="0.25">
      <c r="A8" t="s">
        <v>43</v>
      </c>
      <c r="B8" t="s">
        <v>45</v>
      </c>
      <c r="C8" t="s">
        <v>15</v>
      </c>
      <c r="D8">
        <v>0.34741088747999999</v>
      </c>
    </row>
    <row r="9" spans="1:4" x14ac:dyDescent="0.25">
      <c r="A9" t="s">
        <v>44</v>
      </c>
      <c r="B9" t="s">
        <v>45</v>
      </c>
      <c r="C9" t="s">
        <v>15</v>
      </c>
      <c r="D9">
        <v>6.1418190598000001E-2</v>
      </c>
    </row>
    <row r="10" spans="1:4" x14ac:dyDescent="0.25">
      <c r="A10" t="s">
        <v>40</v>
      </c>
      <c r="B10" t="s">
        <v>46</v>
      </c>
      <c r="C10" t="s">
        <v>15</v>
      </c>
      <c r="D10">
        <v>0.40967294574000002</v>
      </c>
    </row>
    <row r="11" spans="1:4" x14ac:dyDescent="0.25">
      <c r="A11" t="s">
        <v>42</v>
      </c>
      <c r="B11" t="s">
        <v>46</v>
      </c>
      <c r="C11" t="s">
        <v>15</v>
      </c>
      <c r="D11">
        <v>0.22264792024999999</v>
      </c>
    </row>
    <row r="12" spans="1:4" x14ac:dyDescent="0.25">
      <c r="A12" t="s">
        <v>43</v>
      </c>
      <c r="B12" t="s">
        <v>46</v>
      </c>
      <c r="C12" t="s">
        <v>15</v>
      </c>
      <c r="D12">
        <v>1.2405916452000001</v>
      </c>
    </row>
    <row r="13" spans="1:4" x14ac:dyDescent="0.25">
      <c r="A13" t="s">
        <v>44</v>
      </c>
      <c r="B13" t="s">
        <v>46</v>
      </c>
      <c r="C13" t="s">
        <v>15</v>
      </c>
      <c r="D13">
        <v>0.43041312695</v>
      </c>
    </row>
    <row r="14" spans="1:4" x14ac:dyDescent="0.25">
      <c r="A14" t="s">
        <v>40</v>
      </c>
      <c r="B14" t="s">
        <v>47</v>
      </c>
      <c r="C14" t="s">
        <v>15</v>
      </c>
      <c r="D14">
        <v>1.5982291698</v>
      </c>
    </row>
    <row r="15" spans="1:4" x14ac:dyDescent="0.25">
      <c r="A15" t="s">
        <v>42</v>
      </c>
      <c r="B15" t="s">
        <v>47</v>
      </c>
      <c r="C15" t="s">
        <v>15</v>
      </c>
      <c r="D15">
        <v>3.9627768099000003E-2</v>
      </c>
    </row>
    <row r="16" spans="1:4" x14ac:dyDescent="0.25">
      <c r="A16" t="s">
        <v>43</v>
      </c>
      <c r="B16" t="s">
        <v>47</v>
      </c>
      <c r="C16" t="s">
        <v>15</v>
      </c>
      <c r="D16">
        <v>3.4696202278000001</v>
      </c>
    </row>
    <row r="17" spans="1:4" x14ac:dyDescent="0.25">
      <c r="A17" t="s">
        <v>44</v>
      </c>
      <c r="B17" t="s">
        <v>47</v>
      </c>
      <c r="C17" t="s">
        <v>15</v>
      </c>
      <c r="D17">
        <v>0.10068127513</v>
      </c>
    </row>
    <row r="18" spans="1:4" x14ac:dyDescent="0.25">
      <c r="A18" t="s">
        <v>40</v>
      </c>
      <c r="B18" t="s">
        <v>48</v>
      </c>
      <c r="C18" t="s">
        <v>15</v>
      </c>
      <c r="D18">
        <v>8.3701997994999999E-2</v>
      </c>
    </row>
    <row r="19" spans="1:4" x14ac:dyDescent="0.25">
      <c r="A19" t="s">
        <v>42</v>
      </c>
      <c r="B19" t="s">
        <v>48</v>
      </c>
      <c r="C19" t="s">
        <v>15</v>
      </c>
      <c r="D19">
        <v>1.3463807292E-2</v>
      </c>
    </row>
    <row r="20" spans="1:4" x14ac:dyDescent="0.25">
      <c r="A20" t="s">
        <v>43</v>
      </c>
      <c r="B20" t="s">
        <v>48</v>
      </c>
      <c r="C20" t="s">
        <v>15</v>
      </c>
      <c r="D20">
        <v>0.31494188308999999</v>
      </c>
    </row>
    <row r="21" spans="1:4" x14ac:dyDescent="0.25">
      <c r="A21" t="s">
        <v>44</v>
      </c>
      <c r="B21" t="s">
        <v>48</v>
      </c>
      <c r="C21" t="s">
        <v>15</v>
      </c>
      <c r="D21">
        <v>5.5051513016000003E-2</v>
      </c>
    </row>
    <row r="22" spans="1:4" x14ac:dyDescent="0.25">
      <c r="A22" t="s">
        <v>40</v>
      </c>
      <c r="B22" t="s">
        <v>49</v>
      </c>
      <c r="C22" t="s">
        <v>15</v>
      </c>
      <c r="D22">
        <v>0.34688642620999999</v>
      </c>
    </row>
    <row r="23" spans="1:4" x14ac:dyDescent="0.25">
      <c r="A23" t="s">
        <v>42</v>
      </c>
      <c r="B23" t="s">
        <v>49</v>
      </c>
      <c r="C23" t="s">
        <v>15</v>
      </c>
      <c r="D23">
        <v>0.19894436001999999</v>
      </c>
    </row>
    <row r="24" spans="1:4" x14ac:dyDescent="0.25">
      <c r="A24" t="s">
        <v>43</v>
      </c>
      <c r="B24" t="s">
        <v>49</v>
      </c>
      <c r="C24" t="s">
        <v>15</v>
      </c>
      <c r="D24">
        <v>1.0755251645999999</v>
      </c>
    </row>
    <row r="25" spans="1:4" x14ac:dyDescent="0.25">
      <c r="A25" t="s">
        <v>44</v>
      </c>
      <c r="B25" t="s">
        <v>49</v>
      </c>
      <c r="C25" t="s">
        <v>15</v>
      </c>
      <c r="D25">
        <v>0.38452616334</v>
      </c>
    </row>
    <row r="26" spans="1:4" x14ac:dyDescent="0.25">
      <c r="A26" t="s">
        <v>40</v>
      </c>
      <c r="B26" t="s">
        <v>41</v>
      </c>
      <c r="C26" t="s">
        <v>23</v>
      </c>
      <c r="D26">
        <v>2.7351551056000001</v>
      </c>
    </row>
    <row r="27" spans="1:4" x14ac:dyDescent="0.25">
      <c r="A27" t="s">
        <v>42</v>
      </c>
      <c r="B27" t="s">
        <v>41</v>
      </c>
      <c r="C27" t="s">
        <v>23</v>
      </c>
      <c r="D27">
        <v>9.0628296137000006E-2</v>
      </c>
    </row>
    <row r="28" spans="1:4" x14ac:dyDescent="0.25">
      <c r="A28" t="s">
        <v>43</v>
      </c>
      <c r="B28" t="s">
        <v>41</v>
      </c>
      <c r="C28" t="s">
        <v>23</v>
      </c>
      <c r="D28">
        <v>10.61663723</v>
      </c>
    </row>
    <row r="29" spans="1:4" x14ac:dyDescent="0.25">
      <c r="A29" t="s">
        <v>44</v>
      </c>
      <c r="B29" t="s">
        <v>41</v>
      </c>
      <c r="C29" t="s">
        <v>23</v>
      </c>
      <c r="D29">
        <v>0.21473941207</v>
      </c>
    </row>
    <row r="30" spans="1:4" x14ac:dyDescent="0.25">
      <c r="A30" t="s">
        <v>40</v>
      </c>
      <c r="B30" t="s">
        <v>45</v>
      </c>
      <c r="C30" t="s">
        <v>23</v>
      </c>
      <c r="D30">
        <v>0.85392099618999995</v>
      </c>
    </row>
    <row r="31" spans="1:4" x14ac:dyDescent="0.25">
      <c r="A31" t="s">
        <v>42</v>
      </c>
      <c r="B31" t="s">
        <v>45</v>
      </c>
      <c r="C31" t="s">
        <v>23</v>
      </c>
      <c r="D31">
        <v>0.19413459301</v>
      </c>
    </row>
    <row r="32" spans="1:4" x14ac:dyDescent="0.25">
      <c r="A32" t="s">
        <v>43</v>
      </c>
      <c r="B32" t="s">
        <v>45</v>
      </c>
      <c r="C32" t="s">
        <v>23</v>
      </c>
      <c r="D32">
        <v>3.7686595917000001</v>
      </c>
    </row>
    <row r="33" spans="1:4" x14ac:dyDescent="0.25">
      <c r="A33" t="s">
        <v>44</v>
      </c>
      <c r="B33" t="s">
        <v>45</v>
      </c>
      <c r="C33" t="s">
        <v>23</v>
      </c>
      <c r="D33">
        <v>0.55080318450999999</v>
      </c>
    </row>
    <row r="34" spans="1:4" x14ac:dyDescent="0.25">
      <c r="A34" t="s">
        <v>40</v>
      </c>
      <c r="B34" t="s">
        <v>46</v>
      </c>
      <c r="C34" t="s">
        <v>23</v>
      </c>
      <c r="D34">
        <v>1.8733193874</v>
      </c>
    </row>
    <row r="35" spans="1:4" x14ac:dyDescent="0.25">
      <c r="A35" t="s">
        <v>42</v>
      </c>
      <c r="B35" t="s">
        <v>46</v>
      </c>
      <c r="C35" t="s">
        <v>23</v>
      </c>
      <c r="D35">
        <v>1.7484278679</v>
      </c>
    </row>
    <row r="36" spans="1:4" x14ac:dyDescent="0.25">
      <c r="A36" t="s">
        <v>43</v>
      </c>
      <c r="B36" t="s">
        <v>46</v>
      </c>
      <c r="C36" t="s">
        <v>23</v>
      </c>
      <c r="D36">
        <v>9.0851678848000006</v>
      </c>
    </row>
    <row r="37" spans="1:4" x14ac:dyDescent="0.25">
      <c r="A37" t="s">
        <v>44</v>
      </c>
      <c r="B37" t="s">
        <v>46</v>
      </c>
      <c r="C37" t="s">
        <v>23</v>
      </c>
      <c r="D37">
        <v>2.8324213027999998</v>
      </c>
    </row>
    <row r="38" spans="1:4" x14ac:dyDescent="0.25">
      <c r="A38" t="s">
        <v>40</v>
      </c>
      <c r="B38" t="s">
        <v>47</v>
      </c>
      <c r="C38" t="s">
        <v>23</v>
      </c>
      <c r="D38">
        <v>3.0851755141999999</v>
      </c>
    </row>
    <row r="39" spans="1:4" x14ac:dyDescent="0.25">
      <c r="A39" t="s">
        <v>42</v>
      </c>
      <c r="B39" t="s">
        <v>47</v>
      </c>
      <c r="C39" t="s">
        <v>23</v>
      </c>
      <c r="D39">
        <v>0.25171637535000002</v>
      </c>
    </row>
    <row r="40" spans="1:4" x14ac:dyDescent="0.25">
      <c r="A40" t="s">
        <v>43</v>
      </c>
      <c r="B40" t="s">
        <v>47</v>
      </c>
      <c r="C40" t="s">
        <v>23</v>
      </c>
      <c r="D40">
        <v>12.103147506999999</v>
      </c>
    </row>
    <row r="41" spans="1:4" x14ac:dyDescent="0.25">
      <c r="A41" t="s">
        <v>44</v>
      </c>
      <c r="B41" t="s">
        <v>47</v>
      </c>
      <c r="C41" t="s">
        <v>23</v>
      </c>
      <c r="D41">
        <v>0.51461100577999996</v>
      </c>
    </row>
    <row r="42" spans="1:4" x14ac:dyDescent="0.25">
      <c r="A42" t="s">
        <v>40</v>
      </c>
      <c r="B42" t="s">
        <v>48</v>
      </c>
      <c r="C42" t="s">
        <v>23</v>
      </c>
      <c r="D42">
        <v>0.76301473378999995</v>
      </c>
    </row>
    <row r="43" spans="1:4" x14ac:dyDescent="0.25">
      <c r="A43" t="s">
        <v>42</v>
      </c>
      <c r="B43" t="s">
        <v>48</v>
      </c>
      <c r="C43" t="s">
        <v>23</v>
      </c>
      <c r="D43">
        <v>0.17404480278000001</v>
      </c>
    </row>
    <row r="44" spans="1:4" x14ac:dyDescent="0.25">
      <c r="A44" t="s">
        <v>43</v>
      </c>
      <c r="B44" t="s">
        <v>48</v>
      </c>
      <c r="C44" t="s">
        <v>23</v>
      </c>
      <c r="D44">
        <v>3.3856213092999998</v>
      </c>
    </row>
    <row r="45" spans="1:4" x14ac:dyDescent="0.25">
      <c r="A45" t="s">
        <v>44</v>
      </c>
      <c r="B45" t="s">
        <v>48</v>
      </c>
      <c r="C45" t="s">
        <v>23</v>
      </c>
      <c r="D45">
        <v>0.49558088182999999</v>
      </c>
    </row>
    <row r="46" spans="1:4" x14ac:dyDescent="0.25">
      <c r="A46" t="s">
        <v>40</v>
      </c>
      <c r="B46" t="s">
        <v>49</v>
      </c>
      <c r="C46" t="s">
        <v>23</v>
      </c>
      <c r="D46">
        <v>1.6142050027999999</v>
      </c>
    </row>
    <row r="47" spans="1:4" x14ac:dyDescent="0.25">
      <c r="A47" t="s">
        <v>42</v>
      </c>
      <c r="B47" t="s">
        <v>49</v>
      </c>
      <c r="C47" t="s">
        <v>23</v>
      </c>
      <c r="D47">
        <v>1.6074296236000001</v>
      </c>
    </row>
    <row r="48" spans="1:4" x14ac:dyDescent="0.25">
      <c r="A48" t="s">
        <v>43</v>
      </c>
      <c r="B48" t="s">
        <v>49</v>
      </c>
      <c r="C48" t="s">
        <v>23</v>
      </c>
      <c r="D48">
        <v>7.9816951751999996</v>
      </c>
    </row>
    <row r="49" spans="1:4" x14ac:dyDescent="0.25">
      <c r="A49" t="s">
        <v>44</v>
      </c>
      <c r="B49" t="s">
        <v>49</v>
      </c>
      <c r="C49" t="s">
        <v>23</v>
      </c>
      <c r="D49">
        <v>2.5877718925000002</v>
      </c>
    </row>
    <row r="50" spans="1:4" x14ac:dyDescent="0.25">
      <c r="A50" t="s">
        <v>40</v>
      </c>
      <c r="B50" t="s">
        <v>41</v>
      </c>
      <c r="C50" t="s">
        <v>24</v>
      </c>
      <c r="D50">
        <v>2.9962954521</v>
      </c>
    </row>
    <row r="51" spans="1:4" x14ac:dyDescent="0.25">
      <c r="A51" t="s">
        <v>42</v>
      </c>
      <c r="B51" t="s">
        <v>41</v>
      </c>
      <c r="C51" t="s">
        <v>24</v>
      </c>
      <c r="D51">
        <v>0.16161102057000001</v>
      </c>
    </row>
    <row r="52" spans="1:4" x14ac:dyDescent="0.25">
      <c r="A52" t="s">
        <v>43</v>
      </c>
      <c r="B52" t="s">
        <v>41</v>
      </c>
      <c r="C52" t="s">
        <v>24</v>
      </c>
      <c r="D52">
        <v>5.6228313445999998</v>
      </c>
    </row>
    <row r="53" spans="1:4" x14ac:dyDescent="0.25">
      <c r="A53" t="s">
        <v>44</v>
      </c>
      <c r="B53" t="s">
        <v>41</v>
      </c>
      <c r="C53" t="s">
        <v>24</v>
      </c>
      <c r="D53">
        <v>0.29241606593000002</v>
      </c>
    </row>
    <row r="54" spans="1:4" x14ac:dyDescent="0.25">
      <c r="A54" t="s">
        <v>40</v>
      </c>
      <c r="B54" t="s">
        <v>45</v>
      </c>
      <c r="C54" t="s">
        <v>24</v>
      </c>
      <c r="D54">
        <v>2.1794393062999999</v>
      </c>
    </row>
    <row r="55" spans="1:4" x14ac:dyDescent="0.25">
      <c r="A55" t="s">
        <v>42</v>
      </c>
      <c r="B55" t="s">
        <v>45</v>
      </c>
      <c r="C55" t="s">
        <v>24</v>
      </c>
      <c r="D55">
        <v>0.39404812454999999</v>
      </c>
    </row>
    <row r="56" spans="1:4" x14ac:dyDescent="0.25">
      <c r="A56" t="s">
        <v>43</v>
      </c>
      <c r="B56" t="s">
        <v>45</v>
      </c>
      <c r="C56" t="s">
        <v>24</v>
      </c>
      <c r="D56">
        <v>4.4037804604000002</v>
      </c>
    </row>
    <row r="57" spans="1:4" x14ac:dyDescent="0.25">
      <c r="A57" t="s">
        <v>44</v>
      </c>
      <c r="B57" t="s">
        <v>45</v>
      </c>
      <c r="C57" t="s">
        <v>24</v>
      </c>
      <c r="D57">
        <v>0.78052717446999997</v>
      </c>
    </row>
    <row r="58" spans="1:4" x14ac:dyDescent="0.25">
      <c r="A58" t="s">
        <v>40</v>
      </c>
      <c r="B58" t="s">
        <v>46</v>
      </c>
      <c r="C58" t="s">
        <v>24</v>
      </c>
      <c r="D58">
        <v>5.1799101829999996</v>
      </c>
    </row>
    <row r="59" spans="1:4" x14ac:dyDescent="0.25">
      <c r="A59" t="s">
        <v>42</v>
      </c>
      <c r="B59" t="s">
        <v>46</v>
      </c>
      <c r="C59" t="s">
        <v>24</v>
      </c>
      <c r="D59">
        <v>3.2236387729999998</v>
      </c>
    </row>
    <row r="60" spans="1:4" x14ac:dyDescent="0.25">
      <c r="A60" t="s">
        <v>43</v>
      </c>
      <c r="B60" t="s">
        <v>46</v>
      </c>
      <c r="C60" t="s">
        <v>24</v>
      </c>
      <c r="D60">
        <v>10.068536758</v>
      </c>
    </row>
    <row r="61" spans="1:4" x14ac:dyDescent="0.25">
      <c r="A61" t="s">
        <v>44</v>
      </c>
      <c r="B61" t="s">
        <v>46</v>
      </c>
      <c r="C61" t="s">
        <v>24</v>
      </c>
      <c r="D61">
        <v>3.7918381691</v>
      </c>
    </row>
    <row r="62" spans="1:4" x14ac:dyDescent="0.25">
      <c r="A62" t="s">
        <v>40</v>
      </c>
      <c r="B62" t="s">
        <v>47</v>
      </c>
      <c r="C62" t="s">
        <v>24</v>
      </c>
      <c r="D62">
        <v>3.7387542725</v>
      </c>
    </row>
    <row r="63" spans="1:4" x14ac:dyDescent="0.25">
      <c r="A63" t="s">
        <v>42</v>
      </c>
      <c r="B63" t="s">
        <v>47</v>
      </c>
      <c r="C63" t="s">
        <v>24</v>
      </c>
      <c r="D63">
        <v>0.45615094900000003</v>
      </c>
    </row>
    <row r="64" spans="1:4" x14ac:dyDescent="0.25">
      <c r="A64" t="s">
        <v>43</v>
      </c>
      <c r="B64" t="s">
        <v>47</v>
      </c>
      <c r="C64" t="s">
        <v>24</v>
      </c>
      <c r="D64">
        <v>6.9649648665999999</v>
      </c>
    </row>
    <row r="65" spans="1:4" x14ac:dyDescent="0.25">
      <c r="A65" t="s">
        <v>44</v>
      </c>
      <c r="B65" t="s">
        <v>47</v>
      </c>
      <c r="C65" t="s">
        <v>24</v>
      </c>
      <c r="D65">
        <v>0.66769874096000004</v>
      </c>
    </row>
    <row r="66" spans="1:4" x14ac:dyDescent="0.25">
      <c r="A66" t="s">
        <v>40</v>
      </c>
      <c r="B66" t="s">
        <v>48</v>
      </c>
      <c r="C66" t="s">
        <v>24</v>
      </c>
      <c r="D66">
        <v>1.9456822871999999</v>
      </c>
    </row>
    <row r="67" spans="1:4" x14ac:dyDescent="0.25">
      <c r="A67" t="s">
        <v>42</v>
      </c>
      <c r="B67" t="s">
        <v>48</v>
      </c>
      <c r="C67" t="s">
        <v>24</v>
      </c>
      <c r="D67">
        <v>0.35415574908000003</v>
      </c>
    </row>
    <row r="68" spans="1:4" x14ac:dyDescent="0.25">
      <c r="A68" t="s">
        <v>43</v>
      </c>
      <c r="B68" t="s">
        <v>48</v>
      </c>
      <c r="C68" t="s">
        <v>24</v>
      </c>
      <c r="D68">
        <v>3.9719786643999999</v>
      </c>
    </row>
    <row r="69" spans="1:4" x14ac:dyDescent="0.25">
      <c r="A69" t="s">
        <v>44</v>
      </c>
      <c r="B69" t="s">
        <v>48</v>
      </c>
      <c r="C69" t="s">
        <v>24</v>
      </c>
      <c r="D69">
        <v>0.70570427178999995</v>
      </c>
    </row>
    <row r="70" spans="1:4" x14ac:dyDescent="0.25">
      <c r="A70" t="s">
        <v>40</v>
      </c>
      <c r="B70" t="s">
        <v>49</v>
      </c>
      <c r="C70" t="s">
        <v>24</v>
      </c>
      <c r="D70">
        <v>4.6712088585</v>
      </c>
    </row>
    <row r="71" spans="1:4" x14ac:dyDescent="0.25">
      <c r="A71" t="s">
        <v>42</v>
      </c>
      <c r="B71" t="s">
        <v>49</v>
      </c>
      <c r="C71" t="s">
        <v>24</v>
      </c>
      <c r="D71">
        <v>2.9689912796</v>
      </c>
    </row>
    <row r="72" spans="1:4" x14ac:dyDescent="0.25">
      <c r="A72" t="s">
        <v>43</v>
      </c>
      <c r="B72" t="s">
        <v>49</v>
      </c>
      <c r="C72" t="s">
        <v>24</v>
      </c>
      <c r="D72">
        <v>9.1582050322999997</v>
      </c>
    </row>
    <row r="73" spans="1:4" x14ac:dyDescent="0.25">
      <c r="A73" t="s">
        <v>44</v>
      </c>
      <c r="B73" t="s">
        <v>49</v>
      </c>
      <c r="C73" t="s">
        <v>24</v>
      </c>
      <c r="D73">
        <v>3.4913783073000002</v>
      </c>
    </row>
    <row r="74" spans="1:4" x14ac:dyDescent="0.25">
      <c r="A74" t="s">
        <v>40</v>
      </c>
      <c r="B74" t="s">
        <v>41</v>
      </c>
      <c r="C74" t="s">
        <v>25</v>
      </c>
      <c r="D74">
        <v>0.36087375879</v>
      </c>
    </row>
    <row r="75" spans="1:4" x14ac:dyDescent="0.25">
      <c r="A75" t="s">
        <v>42</v>
      </c>
      <c r="B75" t="s">
        <v>41</v>
      </c>
      <c r="C75" t="s">
        <v>25</v>
      </c>
      <c r="D75">
        <v>0.13039681315000001</v>
      </c>
    </row>
    <row r="76" spans="1:4" x14ac:dyDescent="0.25">
      <c r="A76" t="s">
        <v>43</v>
      </c>
      <c r="B76" t="s">
        <v>41</v>
      </c>
      <c r="C76" t="s">
        <v>25</v>
      </c>
      <c r="D76">
        <v>0.86754935980000003</v>
      </c>
    </row>
    <row r="77" spans="1:4" x14ac:dyDescent="0.25">
      <c r="A77" t="s">
        <v>44</v>
      </c>
      <c r="B77" t="s">
        <v>41</v>
      </c>
      <c r="C77" t="s">
        <v>25</v>
      </c>
      <c r="D77">
        <v>0.22303718328</v>
      </c>
    </row>
    <row r="78" spans="1:4" x14ac:dyDescent="0.25">
      <c r="A78" t="s">
        <v>40</v>
      </c>
      <c r="B78" t="s">
        <v>45</v>
      </c>
      <c r="C78" t="s">
        <v>25</v>
      </c>
      <c r="D78">
        <v>0.37897026539000001</v>
      </c>
    </row>
    <row r="79" spans="1:4" x14ac:dyDescent="0.25">
      <c r="A79" t="s">
        <v>42</v>
      </c>
      <c r="B79" t="s">
        <v>45</v>
      </c>
      <c r="C79" t="s">
        <v>25</v>
      </c>
      <c r="D79">
        <v>0.30814939737000002</v>
      </c>
    </row>
    <row r="80" spans="1:4" x14ac:dyDescent="0.25">
      <c r="A80" t="s">
        <v>43</v>
      </c>
      <c r="B80" t="s">
        <v>45</v>
      </c>
      <c r="C80" t="s">
        <v>25</v>
      </c>
      <c r="D80">
        <v>1.7953988314</v>
      </c>
    </row>
    <row r="81" spans="1:4" x14ac:dyDescent="0.25">
      <c r="A81" t="s">
        <v>44</v>
      </c>
      <c r="B81" t="s">
        <v>45</v>
      </c>
      <c r="C81" t="s">
        <v>25</v>
      </c>
      <c r="D81">
        <v>0.82063090801000005</v>
      </c>
    </row>
    <row r="82" spans="1:4" x14ac:dyDescent="0.25">
      <c r="A82" t="s">
        <v>40</v>
      </c>
      <c r="B82" t="s">
        <v>46</v>
      </c>
      <c r="C82" t="s">
        <v>25</v>
      </c>
      <c r="D82">
        <v>2.2700681685999999</v>
      </c>
    </row>
    <row r="83" spans="1:4" x14ac:dyDescent="0.25">
      <c r="A83" t="s">
        <v>42</v>
      </c>
      <c r="B83" t="s">
        <v>46</v>
      </c>
      <c r="C83" t="s">
        <v>25</v>
      </c>
      <c r="D83">
        <v>2.9294040202999998</v>
      </c>
    </row>
    <row r="84" spans="1:4" x14ac:dyDescent="0.25">
      <c r="A84" t="s">
        <v>43</v>
      </c>
      <c r="B84" t="s">
        <v>46</v>
      </c>
      <c r="C84" t="s">
        <v>25</v>
      </c>
      <c r="D84">
        <v>5.2958660126000003</v>
      </c>
    </row>
    <row r="85" spans="1:4" x14ac:dyDescent="0.25">
      <c r="A85" t="s">
        <v>44</v>
      </c>
      <c r="B85" t="s">
        <v>46</v>
      </c>
      <c r="C85" t="s">
        <v>25</v>
      </c>
      <c r="D85">
        <v>3.2795686721999999</v>
      </c>
    </row>
    <row r="86" spans="1:4" x14ac:dyDescent="0.25">
      <c r="A86" t="s">
        <v>40</v>
      </c>
      <c r="B86" t="s">
        <v>47</v>
      </c>
      <c r="C86" t="s">
        <v>25</v>
      </c>
      <c r="D86">
        <v>0.49988538027000001</v>
      </c>
    </row>
    <row r="87" spans="1:4" x14ac:dyDescent="0.25">
      <c r="A87" t="s">
        <v>42</v>
      </c>
      <c r="B87" t="s">
        <v>47</v>
      </c>
      <c r="C87" t="s">
        <v>25</v>
      </c>
      <c r="D87">
        <v>0.28336402774000002</v>
      </c>
    </row>
    <row r="88" spans="1:4" x14ac:dyDescent="0.25">
      <c r="A88" t="s">
        <v>43</v>
      </c>
      <c r="B88" t="s">
        <v>47</v>
      </c>
      <c r="C88" t="s">
        <v>25</v>
      </c>
      <c r="D88">
        <v>1.2602143288000001</v>
      </c>
    </row>
    <row r="89" spans="1:4" x14ac:dyDescent="0.25">
      <c r="A89" t="s">
        <v>44</v>
      </c>
      <c r="B89" t="s">
        <v>47</v>
      </c>
      <c r="C89" t="s">
        <v>25</v>
      </c>
      <c r="D89">
        <v>0.43068656324999999</v>
      </c>
    </row>
    <row r="90" spans="1:4" x14ac:dyDescent="0.25">
      <c r="A90" t="s">
        <v>40</v>
      </c>
      <c r="B90" t="s">
        <v>48</v>
      </c>
      <c r="C90" t="s">
        <v>25</v>
      </c>
      <c r="D90">
        <v>0.35772728920000002</v>
      </c>
    </row>
    <row r="91" spans="1:4" x14ac:dyDescent="0.25">
      <c r="A91" t="s">
        <v>42</v>
      </c>
      <c r="B91" t="s">
        <v>48</v>
      </c>
      <c r="C91" t="s">
        <v>25</v>
      </c>
      <c r="D91">
        <v>0.29105889797000001</v>
      </c>
    </row>
    <row r="92" spans="1:4" x14ac:dyDescent="0.25">
      <c r="A92" t="s">
        <v>43</v>
      </c>
      <c r="B92" t="s">
        <v>48</v>
      </c>
      <c r="C92" t="s">
        <v>25</v>
      </c>
      <c r="D92">
        <v>1.69835639</v>
      </c>
    </row>
    <row r="93" spans="1:4" x14ac:dyDescent="0.25">
      <c r="A93" t="s">
        <v>44</v>
      </c>
      <c r="B93" t="s">
        <v>48</v>
      </c>
      <c r="C93" t="s">
        <v>25</v>
      </c>
      <c r="D93">
        <v>0.77617120743000001</v>
      </c>
    </row>
    <row r="94" spans="1:4" x14ac:dyDescent="0.25">
      <c r="A94" t="s">
        <v>40</v>
      </c>
      <c r="B94" t="s">
        <v>49</v>
      </c>
      <c r="C94" t="s">
        <v>25</v>
      </c>
      <c r="D94">
        <v>2.1522994040999999</v>
      </c>
    </row>
    <row r="95" spans="1:4" x14ac:dyDescent="0.25">
      <c r="A95" t="s">
        <v>42</v>
      </c>
      <c r="B95" t="s">
        <v>49</v>
      </c>
      <c r="C95" t="s">
        <v>25</v>
      </c>
      <c r="D95">
        <v>2.7935271262999999</v>
      </c>
    </row>
    <row r="96" spans="1:4" x14ac:dyDescent="0.25">
      <c r="A96" t="s">
        <v>43</v>
      </c>
      <c r="B96" t="s">
        <v>49</v>
      </c>
      <c r="C96" t="s">
        <v>25</v>
      </c>
      <c r="D96">
        <v>5.0002436638000001</v>
      </c>
    </row>
    <row r="97" spans="1:4" x14ac:dyDescent="0.25">
      <c r="A97" t="s">
        <v>44</v>
      </c>
      <c r="B97" t="s">
        <v>49</v>
      </c>
      <c r="C97" t="s">
        <v>25</v>
      </c>
      <c r="D97">
        <v>3.1163790225999999</v>
      </c>
    </row>
    <row r="98" spans="1:4" x14ac:dyDescent="0.25">
      <c r="A98" t="s">
        <v>40</v>
      </c>
      <c r="B98" t="s">
        <v>41</v>
      </c>
      <c r="C98" t="s">
        <v>26</v>
      </c>
      <c r="D98">
        <v>7.6187500954000003</v>
      </c>
    </row>
    <row r="99" spans="1:4" x14ac:dyDescent="0.25">
      <c r="A99" t="s">
        <v>42</v>
      </c>
      <c r="B99" t="s">
        <v>41</v>
      </c>
      <c r="C99" t="s">
        <v>26</v>
      </c>
      <c r="D99">
        <v>0.39698028563999999</v>
      </c>
    </row>
    <row r="100" spans="1:4" x14ac:dyDescent="0.25">
      <c r="A100" t="s">
        <v>43</v>
      </c>
      <c r="B100" t="s">
        <v>41</v>
      </c>
      <c r="C100" t="s">
        <v>26</v>
      </c>
      <c r="D100">
        <v>20.379102707000001</v>
      </c>
    </row>
    <row r="101" spans="1:4" x14ac:dyDescent="0.25">
      <c r="A101" t="s">
        <v>44</v>
      </c>
      <c r="B101" t="s">
        <v>41</v>
      </c>
      <c r="C101" t="s">
        <v>26</v>
      </c>
      <c r="D101">
        <v>0.77862030268000004</v>
      </c>
    </row>
    <row r="102" spans="1:4" x14ac:dyDescent="0.25">
      <c r="A102" t="s">
        <v>40</v>
      </c>
      <c r="B102" t="s">
        <v>45</v>
      </c>
      <c r="C102" t="s">
        <v>26</v>
      </c>
      <c r="D102">
        <v>3.5050494671000001</v>
      </c>
    </row>
    <row r="103" spans="1:4" x14ac:dyDescent="0.25">
      <c r="A103" t="s">
        <v>42</v>
      </c>
      <c r="B103" t="s">
        <v>45</v>
      </c>
      <c r="C103" t="s">
        <v>26</v>
      </c>
      <c r="D103">
        <v>0.91137593984999998</v>
      </c>
    </row>
    <row r="104" spans="1:4" x14ac:dyDescent="0.25">
      <c r="A104" t="s">
        <v>43</v>
      </c>
      <c r="B104" t="s">
        <v>45</v>
      </c>
      <c r="C104" t="s">
        <v>26</v>
      </c>
      <c r="D104">
        <v>10.315250397</v>
      </c>
    </row>
    <row r="105" spans="1:4" x14ac:dyDescent="0.25">
      <c r="A105" t="s">
        <v>44</v>
      </c>
      <c r="B105" t="s">
        <v>45</v>
      </c>
      <c r="C105" t="s">
        <v>26</v>
      </c>
      <c r="D105">
        <v>2.2133796215000001</v>
      </c>
    </row>
    <row r="106" spans="1:4" x14ac:dyDescent="0.25">
      <c r="A106" t="s">
        <v>40</v>
      </c>
      <c r="B106" t="s">
        <v>46</v>
      </c>
      <c r="C106" t="s">
        <v>26</v>
      </c>
      <c r="D106">
        <v>9.7329702377</v>
      </c>
    </row>
    <row r="107" spans="1:4" x14ac:dyDescent="0.25">
      <c r="A107" t="s">
        <v>42</v>
      </c>
      <c r="B107" t="s">
        <v>46</v>
      </c>
      <c r="C107" t="s">
        <v>26</v>
      </c>
      <c r="D107">
        <v>8.1241188049000002</v>
      </c>
    </row>
    <row r="108" spans="1:4" x14ac:dyDescent="0.25">
      <c r="A108" t="s">
        <v>43</v>
      </c>
      <c r="B108" t="s">
        <v>46</v>
      </c>
      <c r="C108" t="s">
        <v>26</v>
      </c>
      <c r="D108">
        <v>25.690162658999999</v>
      </c>
    </row>
    <row r="109" spans="1:4" x14ac:dyDescent="0.25">
      <c r="A109" t="s">
        <v>44</v>
      </c>
      <c r="B109" t="s">
        <v>46</v>
      </c>
      <c r="C109" t="s">
        <v>26</v>
      </c>
      <c r="D109">
        <v>10.334240913</v>
      </c>
    </row>
    <row r="110" spans="1:4" x14ac:dyDescent="0.25">
      <c r="A110" t="s">
        <v>40</v>
      </c>
      <c r="B110" t="s">
        <v>47</v>
      </c>
      <c r="C110" t="s">
        <v>26</v>
      </c>
      <c r="D110">
        <v>8.6126470566000002</v>
      </c>
    </row>
    <row r="111" spans="1:4" x14ac:dyDescent="0.25">
      <c r="A111" t="s">
        <v>42</v>
      </c>
      <c r="B111" t="s">
        <v>47</v>
      </c>
      <c r="C111" t="s">
        <v>26</v>
      </c>
      <c r="D111">
        <v>0.93146467208999995</v>
      </c>
    </row>
    <row r="112" spans="1:4" x14ac:dyDescent="0.25">
      <c r="A112" t="s">
        <v>43</v>
      </c>
      <c r="B112" t="s">
        <v>47</v>
      </c>
      <c r="C112" t="s">
        <v>26</v>
      </c>
      <c r="D112">
        <v>22.972164154000001</v>
      </c>
    </row>
    <row r="113" spans="1:4" x14ac:dyDescent="0.25">
      <c r="A113" t="s">
        <v>44</v>
      </c>
      <c r="B113" t="s">
        <v>47</v>
      </c>
      <c r="C113" t="s">
        <v>26</v>
      </c>
      <c r="D113">
        <v>1.5559694767000001</v>
      </c>
    </row>
    <row r="114" spans="1:4" x14ac:dyDescent="0.25">
      <c r="A114" t="s">
        <v>40</v>
      </c>
      <c r="B114" t="s">
        <v>48</v>
      </c>
      <c r="C114" t="s">
        <v>26</v>
      </c>
      <c r="D114">
        <v>3.2258880138000001</v>
      </c>
    </row>
    <row r="115" spans="1:4" x14ac:dyDescent="0.25">
      <c r="A115" t="s">
        <v>42</v>
      </c>
      <c r="B115" t="s">
        <v>48</v>
      </c>
      <c r="C115" t="s">
        <v>26</v>
      </c>
      <c r="D115">
        <v>0.84270775318000002</v>
      </c>
    </row>
    <row r="116" spans="1:4" x14ac:dyDescent="0.25">
      <c r="A116" t="s">
        <v>43</v>
      </c>
      <c r="B116" t="s">
        <v>48</v>
      </c>
      <c r="C116" t="s">
        <v>26</v>
      </c>
      <c r="D116">
        <v>9.5579318999999998</v>
      </c>
    </row>
    <row r="117" spans="1:4" x14ac:dyDescent="0.25">
      <c r="A117" t="s">
        <v>44</v>
      </c>
      <c r="B117" t="s">
        <v>48</v>
      </c>
      <c r="C117" t="s">
        <v>26</v>
      </c>
      <c r="D117">
        <v>2.0540246964</v>
      </c>
    </row>
    <row r="118" spans="1:4" x14ac:dyDescent="0.25">
      <c r="A118" t="s">
        <v>40</v>
      </c>
      <c r="B118" t="s">
        <v>49</v>
      </c>
      <c r="C118" t="s">
        <v>26</v>
      </c>
      <c r="D118">
        <v>9.0182352066</v>
      </c>
    </row>
    <row r="119" spans="1:4" x14ac:dyDescent="0.25">
      <c r="A119" t="s">
        <v>42</v>
      </c>
      <c r="B119" t="s">
        <v>49</v>
      </c>
      <c r="C119" t="s">
        <v>26</v>
      </c>
      <c r="D119">
        <v>7.658302784</v>
      </c>
    </row>
    <row r="120" spans="1:4" x14ac:dyDescent="0.25">
      <c r="A120" t="s">
        <v>43</v>
      </c>
      <c r="B120" t="s">
        <v>49</v>
      </c>
      <c r="C120" t="s">
        <v>26</v>
      </c>
      <c r="D120">
        <v>23.854417801</v>
      </c>
    </row>
    <row r="121" spans="1:4" x14ac:dyDescent="0.25">
      <c r="A121" t="s">
        <v>44</v>
      </c>
      <c r="B121" t="s">
        <v>49</v>
      </c>
      <c r="C121" t="s">
        <v>26</v>
      </c>
      <c r="D121">
        <v>9.7162466049000002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73F0-516F-4CBE-91D2-26A48B4C21F3}">
  <dimension ref="A1:C21"/>
  <sheetViews>
    <sheetView workbookViewId="0"/>
  </sheetViews>
  <sheetFormatPr defaultRowHeight="15" x14ac:dyDescent="0.25"/>
  <cols>
    <col min="1" max="1" width="11.85546875" bestFit="1" customWidth="1"/>
    <col min="2" max="2" width="14.7109375" bestFit="1" customWidth="1"/>
    <col min="3" max="3" width="12" bestFit="1" customWidth="1"/>
  </cols>
  <sheetData>
    <row r="1" spans="1:3" x14ac:dyDescent="0.25">
      <c r="A1" t="s">
        <v>38</v>
      </c>
      <c r="B1" t="s">
        <v>12</v>
      </c>
      <c r="C1" t="s">
        <v>13</v>
      </c>
    </row>
    <row r="2" spans="1:3" x14ac:dyDescent="0.25">
      <c r="A2" t="s">
        <v>40</v>
      </c>
      <c r="B2" t="s">
        <v>15</v>
      </c>
      <c r="C2">
        <v>20.807025909</v>
      </c>
    </row>
    <row r="3" spans="1:3" x14ac:dyDescent="0.25">
      <c r="A3" t="s">
        <v>42</v>
      </c>
      <c r="B3" t="s">
        <v>15</v>
      </c>
      <c r="C3">
        <v>0.51590597630000001</v>
      </c>
    </row>
    <row r="4" spans="1:3" x14ac:dyDescent="0.25">
      <c r="A4" t="s">
        <v>43</v>
      </c>
      <c r="B4" t="s">
        <v>15</v>
      </c>
      <c r="C4">
        <v>45.170291900999999</v>
      </c>
    </row>
    <row r="5" spans="1:3" x14ac:dyDescent="0.25">
      <c r="A5" t="s">
        <v>44</v>
      </c>
      <c r="B5" t="s">
        <v>15</v>
      </c>
      <c r="C5">
        <v>1.3107494116</v>
      </c>
    </row>
    <row r="6" spans="1:3" x14ac:dyDescent="0.25">
      <c r="A6" t="s">
        <v>40</v>
      </c>
      <c r="B6" t="s">
        <v>23</v>
      </c>
      <c r="C6">
        <v>8.9259757995999998</v>
      </c>
    </row>
    <row r="7" spans="1:3" x14ac:dyDescent="0.25">
      <c r="A7" t="s">
        <v>42</v>
      </c>
      <c r="B7" t="s">
        <v>23</v>
      </c>
      <c r="C7">
        <v>0.72826141118999999</v>
      </c>
    </row>
    <row r="8" spans="1:3" x14ac:dyDescent="0.25">
      <c r="A8" t="s">
        <v>43</v>
      </c>
      <c r="B8" t="s">
        <v>23</v>
      </c>
      <c r="C8">
        <v>35.016613006999997</v>
      </c>
    </row>
    <row r="9" spans="1:3" x14ac:dyDescent="0.25">
      <c r="A9" t="s">
        <v>44</v>
      </c>
      <c r="B9" t="s">
        <v>23</v>
      </c>
      <c r="C9">
        <v>1.4888635874</v>
      </c>
    </row>
    <row r="10" spans="1:3" x14ac:dyDescent="0.25">
      <c r="A10" t="s">
        <v>40</v>
      </c>
      <c r="B10" t="s">
        <v>24</v>
      </c>
      <c r="C10">
        <v>9.5632848740000007</v>
      </c>
    </row>
    <row r="11" spans="1:3" x14ac:dyDescent="0.25">
      <c r="A11" t="s">
        <v>42</v>
      </c>
      <c r="B11" t="s">
        <v>24</v>
      </c>
      <c r="C11">
        <v>1.1667795181</v>
      </c>
    </row>
    <row r="12" spans="1:3" x14ac:dyDescent="0.25">
      <c r="A12" t="s">
        <v>43</v>
      </c>
      <c r="B12" t="s">
        <v>24</v>
      </c>
      <c r="C12">
        <v>17.815544127999999</v>
      </c>
    </row>
    <row r="13" spans="1:3" x14ac:dyDescent="0.25">
      <c r="A13" t="s">
        <v>44</v>
      </c>
      <c r="B13" t="s">
        <v>24</v>
      </c>
      <c r="C13">
        <v>1.7078932523999999</v>
      </c>
    </row>
    <row r="14" spans="1:3" x14ac:dyDescent="0.25">
      <c r="A14" t="s">
        <v>40</v>
      </c>
      <c r="B14" t="s">
        <v>25</v>
      </c>
      <c r="C14">
        <v>2.6789264679000002</v>
      </c>
    </row>
    <row r="15" spans="1:3" x14ac:dyDescent="0.25">
      <c r="A15" t="s">
        <v>42</v>
      </c>
      <c r="B15" t="s">
        <v>25</v>
      </c>
      <c r="C15">
        <v>1.5185709000000001</v>
      </c>
    </row>
    <row r="16" spans="1:3" x14ac:dyDescent="0.25">
      <c r="A16" t="s">
        <v>43</v>
      </c>
      <c r="B16" t="s">
        <v>25</v>
      </c>
      <c r="C16">
        <v>6.7535910605999998</v>
      </c>
    </row>
    <row r="17" spans="1:3" x14ac:dyDescent="0.25">
      <c r="A17" t="s">
        <v>44</v>
      </c>
      <c r="B17" t="s">
        <v>25</v>
      </c>
      <c r="C17">
        <v>2.3080844879</v>
      </c>
    </row>
    <row r="18" spans="1:3" x14ac:dyDescent="0.25">
      <c r="A18" t="s">
        <v>40</v>
      </c>
      <c r="B18" t="s">
        <v>26</v>
      </c>
      <c r="C18">
        <v>8.6126470566000002</v>
      </c>
    </row>
    <row r="19" spans="1:3" x14ac:dyDescent="0.25">
      <c r="A19" t="s">
        <v>42</v>
      </c>
      <c r="B19" t="s">
        <v>26</v>
      </c>
      <c r="C19">
        <v>0.93146467208999995</v>
      </c>
    </row>
    <row r="20" spans="1:3" x14ac:dyDescent="0.25">
      <c r="A20" t="s">
        <v>43</v>
      </c>
      <c r="B20" t="s">
        <v>26</v>
      </c>
      <c r="C20">
        <v>22.972164154000001</v>
      </c>
    </row>
    <row r="21" spans="1:3" x14ac:dyDescent="0.25">
      <c r="A21" t="s">
        <v>44</v>
      </c>
      <c r="B21" t="s">
        <v>26</v>
      </c>
      <c r="C21">
        <v>1.5559694767000001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DFE1-E0D2-4CD0-9105-FDC0BF63AA57}">
  <dimension ref="A3:E34"/>
  <sheetViews>
    <sheetView topLeftCell="A4" workbookViewId="0">
      <selection activeCell="H28" sqref="H28"/>
    </sheetView>
  </sheetViews>
  <sheetFormatPr defaultRowHeight="15" x14ac:dyDescent="0.25"/>
  <cols>
    <col min="1" max="1" width="17.5703125" bestFit="1" customWidth="1"/>
    <col min="2" max="2" width="16.28515625" bestFit="1" customWidth="1"/>
    <col min="3" max="3" width="12.7109375" bestFit="1" customWidth="1"/>
    <col min="4" max="4" width="14.42578125" bestFit="1" customWidth="1"/>
    <col min="5" max="5" width="12.85546875" bestFit="1" customWidth="1"/>
    <col min="6" max="9" width="11.7109375" bestFit="1" customWidth="1"/>
    <col min="10" max="10" width="14" bestFit="1" customWidth="1"/>
    <col min="11" max="13" width="11.7109375" bestFit="1" customWidth="1"/>
    <col min="14" max="14" width="12.85546875" bestFit="1" customWidth="1"/>
    <col min="15" max="17" width="11.7109375" bestFit="1" customWidth="1"/>
    <col min="18" max="18" width="12.85546875" bestFit="1" customWidth="1"/>
    <col min="19" max="27" width="11.7109375" bestFit="1" customWidth="1"/>
  </cols>
  <sheetData>
    <row r="3" spans="1:5" x14ac:dyDescent="0.25">
      <c r="A3" s="8" t="s">
        <v>29</v>
      </c>
      <c r="B3" s="8" t="s">
        <v>28</v>
      </c>
    </row>
    <row r="4" spans="1:5" x14ac:dyDescent="0.25">
      <c r="A4" s="8" t="s">
        <v>27</v>
      </c>
      <c r="B4" t="s">
        <v>1</v>
      </c>
      <c r="C4" t="s">
        <v>16</v>
      </c>
      <c r="D4" t="s">
        <v>19</v>
      </c>
      <c r="E4" t="s">
        <v>22</v>
      </c>
    </row>
    <row r="5" spans="1:5" x14ac:dyDescent="0.25">
      <c r="A5" s="9" t="s">
        <v>15</v>
      </c>
    </row>
    <row r="6" spans="1:5" x14ac:dyDescent="0.25">
      <c r="A6" s="11" t="s">
        <v>14</v>
      </c>
      <c r="B6">
        <v>29.270221710000001</v>
      </c>
      <c r="C6">
        <v>29.270221710000001</v>
      </c>
      <c r="D6">
        <v>29.270221710000001</v>
      </c>
      <c r="E6">
        <v>29.270221710000001</v>
      </c>
    </row>
    <row r="7" spans="1:5" x14ac:dyDescent="0.25">
      <c r="A7" s="11" t="s">
        <v>17</v>
      </c>
      <c r="C7">
        <v>4.9308042525999998</v>
      </c>
      <c r="D7">
        <v>4.9308042525999998</v>
      </c>
      <c r="E7">
        <v>4.9308042525999998</v>
      </c>
    </row>
    <row r="8" spans="1:5" x14ac:dyDescent="0.25">
      <c r="A8" s="11" t="s">
        <v>18</v>
      </c>
      <c r="C8">
        <v>1.1702541113</v>
      </c>
      <c r="D8">
        <v>1.1702541113</v>
      </c>
      <c r="E8">
        <v>1.1702541113</v>
      </c>
    </row>
    <row r="9" spans="1:5" x14ac:dyDescent="0.25">
      <c r="A9" s="11" t="s">
        <v>20</v>
      </c>
      <c r="D9">
        <v>4.3436045646999997</v>
      </c>
      <c r="E9">
        <v>6.5862994194000004</v>
      </c>
    </row>
    <row r="10" spans="1:5" x14ac:dyDescent="0.25">
      <c r="A10" s="11" t="s">
        <v>21</v>
      </c>
      <c r="D10">
        <v>2.0350925921999998</v>
      </c>
      <c r="E10">
        <v>2.1358804703000001</v>
      </c>
    </row>
    <row r="11" spans="1:5" x14ac:dyDescent="0.25">
      <c r="A11" s="9" t="s">
        <v>23</v>
      </c>
    </row>
    <row r="12" spans="1:5" x14ac:dyDescent="0.25">
      <c r="A12" s="11" t="s">
        <v>14</v>
      </c>
      <c r="B12">
        <v>14.934080123999999</v>
      </c>
      <c r="C12">
        <v>14.934080123999999</v>
      </c>
      <c r="D12">
        <v>14.934080123999999</v>
      </c>
      <c r="E12">
        <v>14.934080123999999</v>
      </c>
    </row>
    <row r="13" spans="1:5" x14ac:dyDescent="0.25">
      <c r="A13" s="11" t="s">
        <v>17</v>
      </c>
      <c r="C13">
        <v>5.3809580803000001</v>
      </c>
      <c r="D13">
        <v>5.3809580803000001</v>
      </c>
      <c r="E13">
        <v>5.3809580803000001</v>
      </c>
    </row>
    <row r="14" spans="1:5" x14ac:dyDescent="0.25">
      <c r="A14" s="11" t="s">
        <v>18</v>
      </c>
      <c r="C14">
        <v>1.5791994332999999</v>
      </c>
      <c r="D14">
        <v>1.5791994332999999</v>
      </c>
      <c r="E14">
        <v>1.5791994332999999</v>
      </c>
    </row>
    <row r="15" spans="1:5" x14ac:dyDescent="0.25">
      <c r="A15" s="11" t="s">
        <v>20</v>
      </c>
      <c r="D15">
        <v>2.957960844</v>
      </c>
      <c r="E15">
        <v>5.5543489456000001</v>
      </c>
    </row>
    <row r="16" spans="1:5" x14ac:dyDescent="0.25">
      <c r="A16" s="11" t="s">
        <v>21</v>
      </c>
      <c r="D16">
        <v>2.3906457423999998</v>
      </c>
      <c r="E16">
        <v>2.6306769848</v>
      </c>
    </row>
    <row r="17" spans="1:5" x14ac:dyDescent="0.25">
      <c r="A17" s="9" t="s">
        <v>24</v>
      </c>
    </row>
    <row r="18" spans="1:5" x14ac:dyDescent="0.25">
      <c r="A18" s="11" t="s">
        <v>14</v>
      </c>
      <c r="B18">
        <v>7.0084228515999998</v>
      </c>
      <c r="C18">
        <v>7.0084228515999998</v>
      </c>
      <c r="D18">
        <v>7.0084228515999998</v>
      </c>
      <c r="E18">
        <v>7.0084228515999998</v>
      </c>
    </row>
    <row r="19" spans="1:5" x14ac:dyDescent="0.25">
      <c r="A19" s="11" t="s">
        <v>17</v>
      </c>
      <c r="C19">
        <v>3.5661549568000002</v>
      </c>
      <c r="D19">
        <v>3.5661549568000002</v>
      </c>
      <c r="E19">
        <v>3.5661549568000002</v>
      </c>
    </row>
    <row r="20" spans="1:5" x14ac:dyDescent="0.25">
      <c r="A20" s="11" t="s">
        <v>18</v>
      </c>
      <c r="C20">
        <v>1.6702840327999999</v>
      </c>
      <c r="D20">
        <v>1.6702840327999999</v>
      </c>
      <c r="E20">
        <v>1.6702840327999999</v>
      </c>
    </row>
    <row r="21" spans="1:5" x14ac:dyDescent="0.25">
      <c r="A21" s="11" t="s">
        <v>20</v>
      </c>
      <c r="D21">
        <v>2.5614652634000001</v>
      </c>
      <c r="E21">
        <v>5.5684685707000003</v>
      </c>
    </row>
    <row r="22" spans="1:5" x14ac:dyDescent="0.25">
      <c r="A22" s="11" t="s">
        <v>21</v>
      </c>
      <c r="D22">
        <v>2.0068862437999999</v>
      </c>
      <c r="E22">
        <v>2.4457128047999999</v>
      </c>
    </row>
    <row r="23" spans="1:5" x14ac:dyDescent="0.25">
      <c r="A23" s="9" t="s">
        <v>25</v>
      </c>
    </row>
    <row r="24" spans="1:5" x14ac:dyDescent="0.25">
      <c r="A24" s="11" t="s">
        <v>14</v>
      </c>
      <c r="B24">
        <v>1.5113486052</v>
      </c>
      <c r="C24">
        <v>1.5113486052</v>
      </c>
      <c r="D24">
        <v>1.5113486052</v>
      </c>
      <c r="E24">
        <v>1.5113486052</v>
      </c>
    </row>
    <row r="25" spans="1:5" x14ac:dyDescent="0.25">
      <c r="A25" s="11" t="s">
        <v>17</v>
      </c>
      <c r="C25">
        <v>2.0331895351</v>
      </c>
      <c r="D25">
        <v>2.0331895351</v>
      </c>
      <c r="E25">
        <v>2.0331895351</v>
      </c>
    </row>
    <row r="26" spans="1:5" x14ac:dyDescent="0.25">
      <c r="A26" s="11" t="s">
        <v>18</v>
      </c>
      <c r="C26">
        <v>2.5928144455000002</v>
      </c>
      <c r="D26">
        <v>2.5928144455000002</v>
      </c>
      <c r="E26">
        <v>2.5928144455000002</v>
      </c>
    </row>
    <row r="27" spans="1:5" x14ac:dyDescent="0.25">
      <c r="A27" s="11" t="s">
        <v>20</v>
      </c>
      <c r="D27">
        <v>2.1740746498000001</v>
      </c>
      <c r="E27">
        <v>4.0315666199000004</v>
      </c>
    </row>
    <row r="28" spans="1:5" x14ac:dyDescent="0.25">
      <c r="A28" s="11" t="s">
        <v>21</v>
      </c>
      <c r="D28">
        <v>0.89001053572</v>
      </c>
      <c r="E28">
        <v>0.65978187323000004</v>
      </c>
    </row>
    <row r="29" spans="1:5" x14ac:dyDescent="0.25">
      <c r="A29" s="9" t="s">
        <v>26</v>
      </c>
    </row>
    <row r="30" spans="1:5" x14ac:dyDescent="0.25">
      <c r="A30" s="11" t="s">
        <v>14</v>
      </c>
      <c r="B30">
        <v>4.3224167824000004</v>
      </c>
      <c r="C30">
        <v>4.3224167824000004</v>
      </c>
      <c r="D30">
        <v>4.3224167824000004</v>
      </c>
      <c r="E30">
        <v>4.3224167824000004</v>
      </c>
    </row>
    <row r="31" spans="1:5" x14ac:dyDescent="0.25">
      <c r="A31" s="11" t="s">
        <v>17</v>
      </c>
      <c r="C31">
        <v>2.7547745705</v>
      </c>
      <c r="D31">
        <v>2.7547745705</v>
      </c>
      <c r="E31">
        <v>2.7547745705</v>
      </c>
    </row>
    <row r="32" spans="1:5" x14ac:dyDescent="0.25">
      <c r="A32" s="11" t="s">
        <v>18</v>
      </c>
      <c r="C32">
        <v>2.2477705479000001</v>
      </c>
      <c r="D32">
        <v>2.2477705479000001</v>
      </c>
      <c r="E32">
        <v>2.2477705479000001</v>
      </c>
    </row>
    <row r="33" spans="1:5" x14ac:dyDescent="0.25">
      <c r="A33" s="11" t="s">
        <v>20</v>
      </c>
      <c r="D33">
        <v>2.3356184958999999</v>
      </c>
      <c r="E33">
        <v>4.5744428634999998</v>
      </c>
    </row>
    <row r="34" spans="1:5" x14ac:dyDescent="0.25">
      <c r="A34" s="11" t="s">
        <v>21</v>
      </c>
      <c r="D34">
        <v>1.3559691906</v>
      </c>
      <c r="E34">
        <v>1.3078252077000001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0FFF8-95DE-49A1-9D09-4E76FC8E4F00}">
  <dimension ref="A3:F10"/>
  <sheetViews>
    <sheetView workbookViewId="0">
      <selection activeCell="A10" sqref="A10"/>
    </sheetView>
  </sheetViews>
  <sheetFormatPr defaultRowHeight="15" x14ac:dyDescent="0.25"/>
  <cols>
    <col min="1" max="1" width="13.85546875" bestFit="1" customWidth="1"/>
    <col min="2" max="2" width="16.28515625" bestFit="1" customWidth="1"/>
    <col min="3" max="3" width="14.85546875" bestFit="1" customWidth="1"/>
    <col min="4" max="4" width="13.85546875" bestFit="1" customWidth="1"/>
    <col min="5" max="5" width="11.5703125" bestFit="1" customWidth="1"/>
    <col min="6" max="6" width="6.5703125" bestFit="1" customWidth="1"/>
    <col min="7" max="8" width="11.7109375" bestFit="1" customWidth="1"/>
    <col min="9" max="9" width="10.7109375" bestFit="1" customWidth="1"/>
    <col min="10" max="15" width="11.7109375" bestFit="1" customWidth="1"/>
    <col min="16" max="16" width="10.7109375" bestFit="1" customWidth="1"/>
    <col min="17" max="19" width="11.7109375" bestFit="1" customWidth="1"/>
    <col min="20" max="20" width="10.7109375" bestFit="1" customWidth="1"/>
    <col min="21" max="31" width="11.7109375" bestFit="1" customWidth="1"/>
    <col min="32" max="32" width="10.140625" bestFit="1" customWidth="1"/>
  </cols>
  <sheetData>
    <row r="3" spans="1:6" x14ac:dyDescent="0.25">
      <c r="A3" s="8" t="s">
        <v>29</v>
      </c>
      <c r="B3" s="8" t="s">
        <v>28</v>
      </c>
    </row>
    <row r="4" spans="1:6" x14ac:dyDescent="0.25">
      <c r="A4" s="8" t="s">
        <v>27</v>
      </c>
      <c r="B4" t="s">
        <v>15</v>
      </c>
      <c r="C4" t="s">
        <v>23</v>
      </c>
      <c r="D4" t="s">
        <v>24</v>
      </c>
      <c r="E4" t="s">
        <v>25</v>
      </c>
      <c r="F4" t="s">
        <v>26</v>
      </c>
    </row>
    <row r="5" spans="1:6" x14ac:dyDescent="0.25">
      <c r="A5" s="9" t="s">
        <v>14</v>
      </c>
      <c r="B5" s="13">
        <v>29.270221710000001</v>
      </c>
      <c r="C5" s="13">
        <v>14.934080123999999</v>
      </c>
      <c r="D5" s="13">
        <v>7.0084228515999998</v>
      </c>
      <c r="E5" s="13">
        <v>1.5113486052</v>
      </c>
      <c r="F5" s="13">
        <v>4.3224167824000004</v>
      </c>
    </row>
    <row r="6" spans="1:6" x14ac:dyDescent="0.25">
      <c r="A6" s="9" t="s">
        <v>17</v>
      </c>
      <c r="B6" s="13">
        <v>4.9308042525999998</v>
      </c>
      <c r="C6" s="13">
        <v>5.3809580803000001</v>
      </c>
      <c r="D6" s="13">
        <v>3.5661549568000002</v>
      </c>
      <c r="E6" s="13">
        <v>2.0331895351</v>
      </c>
      <c r="F6" s="13">
        <v>2.7547745705</v>
      </c>
    </row>
    <row r="7" spans="1:6" x14ac:dyDescent="0.25">
      <c r="A7" s="9" t="s">
        <v>18</v>
      </c>
      <c r="B7" s="13">
        <v>1.1702541113</v>
      </c>
      <c r="C7" s="13">
        <v>1.5791994332999999</v>
      </c>
      <c r="D7" s="13">
        <v>1.6702840327999999</v>
      </c>
      <c r="E7" s="13">
        <v>2.5928144455000002</v>
      </c>
      <c r="F7" s="13">
        <v>2.2477705479000001</v>
      </c>
    </row>
    <row r="8" spans="1:6" x14ac:dyDescent="0.25">
      <c r="A8" s="9" t="s">
        <v>21</v>
      </c>
      <c r="B8" s="13">
        <v>2.1358804703000001</v>
      </c>
      <c r="C8" s="13">
        <v>2.6306769848</v>
      </c>
      <c r="D8" s="13">
        <v>2.4457128047999999</v>
      </c>
      <c r="E8" s="13">
        <v>0.65978187323000004</v>
      </c>
      <c r="F8" s="13">
        <v>1.3078252077000001</v>
      </c>
    </row>
    <row r="9" spans="1:6" x14ac:dyDescent="0.25">
      <c r="A9" s="9" t="s">
        <v>20</v>
      </c>
      <c r="B9" s="13">
        <v>6.5862994194000004</v>
      </c>
      <c r="C9" s="13">
        <v>5.5543489456000001</v>
      </c>
      <c r="D9" s="13">
        <v>5.5684685707000003</v>
      </c>
      <c r="E9" s="13">
        <v>4.0315666199000004</v>
      </c>
      <c r="F9" s="13">
        <v>4.5744428634999998</v>
      </c>
    </row>
    <row r="10" spans="1:6" x14ac:dyDescent="0.25">
      <c r="A10" s="9" t="s">
        <v>0</v>
      </c>
      <c r="B10" s="13">
        <v>44.093460082999997</v>
      </c>
      <c r="C10" s="13">
        <v>30.079263687000001</v>
      </c>
      <c r="D10" s="13">
        <v>20.259042740000002</v>
      </c>
      <c r="E10" s="13">
        <v>10.828701019</v>
      </c>
      <c r="F10" s="13">
        <v>15.207229613999999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4ecc24-b8d3-4bc2-8b0d-994853f782be" xsi:nil="true"/>
    <lcf76f155ced4ddcb4097134ff3c332f xmlns="988147b7-4568-43bb-89ee-dd0ffdebc3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10B847F06EA04B901DDDD83FAA387F" ma:contentTypeVersion="17" ma:contentTypeDescription="Create a new document." ma:contentTypeScope="" ma:versionID="617a69b1673acab7ea92abc44ec9d014">
  <xsd:schema xmlns:xsd="http://www.w3.org/2001/XMLSchema" xmlns:xs="http://www.w3.org/2001/XMLSchema" xmlns:p="http://schemas.microsoft.com/office/2006/metadata/properties" xmlns:ns2="988147b7-4568-43bb-89ee-dd0ffdebc3d8" xmlns:ns3="c04ecc24-b8d3-4bc2-8b0d-994853f782be" targetNamespace="http://schemas.microsoft.com/office/2006/metadata/properties" ma:root="true" ma:fieldsID="1cf76e6942af1e569e9b964b0464bd60" ns2:_="" ns3:_="">
    <xsd:import namespace="988147b7-4568-43bb-89ee-dd0ffdebc3d8"/>
    <xsd:import namespace="c04ecc24-b8d3-4bc2-8b0d-994853f782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147b7-4568-43bb-89ee-dd0ffdebc3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1616629-9183-4d38-9e3a-f9db27d53a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ecc24-b8d3-4bc2-8b0d-994853f782b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30f5ac-9017-40df-99e8-42d3b94e997d}" ma:internalName="TaxCatchAll" ma:showField="CatchAllData" ma:web="c04ecc24-b8d3-4bc2-8b0d-994853f782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8 7 0 a 0 9 f f - d a e 0 - 4 3 4 c - 9 4 c c - f b d f 0 7 5 8 5 8 9 5 "   x m l n s = " h t t p : / / s c h e m a s . m i c r o s o f t . c o m / D a t a M a s h u p " > A A A A A J g E A A B Q S w M E F A A C A A g A + Y I 8 X K + 6 7 n W l A A A A 9 w A A A B I A H A B D b 2 5 m a W c v U G F j a 2 F n Z S 5 4 b W w g o h g A K K A U A A A A A A A A A A A A A A A A A A A A A A A A A A A A h Y 8 x D o I w G I W v Q r r T l p I Y J a U M r p K Y E I 1 r U y o 0 w o + h x X I 3 B 4 / k F c Q o 6 u b 4 v v c N 7 9 2 v N 5 6 N b R N c d G 9 N B y m K M E W B B t W V B q o U D e 4 Y L l E m + F a q k 6 x 0 M M l g k 9 G W K a q d O y e E e O + x j 3 H X V 4 R R G p F D v i l U r V u J P r L 5 L 4 c G r J O g N B J 8 / x o j G F 4 t c M w i F m P K y U x 5 b u B r s G n w s / 2 B f D 0 0 b u i 1 0 B D u C k 7 m y M n 7 h H g A U E s D B B Q A A g A I A P m C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g j x c w D U j J J E B A A B 1 D Q A A E w A c A E Z v c m 1 1 b G F z L 1 N l Y 3 R p b 2 4 x L m 0 g o h g A K K A U A A A A A A A A A A A A A A A A A A A A A A A A A A A A 7 d V B b 4 I w F A f w u 4 n f o a k X T B o T 3 X b Z w o E B u o N T B 2 4 e d I c K T y U p r W m L m T F + 9 x V 1 0 U S T X d B k U y 7 A e + T P g 1 8 K C i K d C I 7 C 7 b 7 + V C 6 V S 2 p G J c R o G s 8 p s h E D X S 4 h s 4 U i k x G Y i q s W N U 9 E W Q p c W 8 2 E Q c 0 V X J s T Z W H v c e R M m 0 L E r x n T I w l q l M f U I r X A V T L 0 g C V p o k H a m G C C X M G y l C v 7 n i C f R y J O + N S u N x 4 a B L 1 l Q k O o l w z s / W G t I z h 8 V s l 2 n A r u S Z G a X o x e g M Y g F T a z 9 e n Y X L j r 7 O r W d n K C h r u 6 w 1 g Y U U a l s r X M D i P d G e V T k 9 h f z m E f 1 5 e U q 4 m Q 6 X b g v K m s E / c n q x V 2 W s 1 u 1 + u 1 3 8 O G e U J t L k U a v v S a o L z n O v 2 j a u C 3 B m 3 v q P x B W Q Y / V Z 6 l Y 5 D r d b V c S v j J Y Q / l q H n n B c j l M b / I 3 f 1 L u Y s Y z U U h R i b m Z n Q m I 6 f l h Q U Y 5 T E 3 o z M Z t Z t B r w C j P O a K / l J + x x u 0 j x i e g 6 7 j h b 4 b + L 0 L y F X w x s 5 q V P E N 8 C 8 C z t l 4 U o B c H n N F n 8 f T c u d Y X h u f g p b X D a k 4 p G 9 Q S w E C L Q A U A A I A C A D 5 g j x c r 7 r u d a U A A A D 3 A A A A E g A A A A A A A A A A A A A A A A A A A A A A Q 2 9 u Z m l n L 1 B h Y 2 t h Z 2 U u e G 1 s U E s B A i 0 A F A A C A A g A + Y I 8 X A / K 6 a u k A A A A 6 Q A A A B M A A A A A A A A A A A A A A A A A 8 Q A A A F t D b 2 5 0 Z W 5 0 X 1 R 5 c G V z X S 5 4 b W x Q S w E C L Q A U A A I A C A D 5 g j x c w D U j J J E B A A B 1 D Q A A E w A A A A A A A A A A A A A A A A D i A Q A A R m 9 y b X V s Y X M v U 2 V j d G l v b j E u b V B L B Q Y A A A A A A w A D A M I A A A D A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Q g A A A A A A A O V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Z H B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D b 2 x 1 b W 5 U e X B l c y I g V m F s d W U 9 I n N C Z 1 l H Q l E 9 P S I g L z 4 8 R W 5 0 c n k g V H l w Z T 0 i R m l s b E x h c 3 R V c G R h d G V k I i B W Y W x 1 Z T 0 i Z D I w M j Y t M D E t M j h U M j E 6 M j M 6 N T E u N D k y M z k 2 O F o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2 d k c G E i I C 8 + P E V u d H J 5 I F R 5 c G U 9 I k Z p b G x l Z E N v b X B s Z X R l U m V z d W x 0 V G 9 X b 3 J r c 2 h l Z X Q i I F Z h b H V l P S J s M S I g L z 4 8 R W 5 0 c n k g V H l w Z T 0 i R m l s b E N v d W 5 0 I i B W Y W x 1 Z T 0 i b D c w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l F 1 Z X J 5 S U Q i I F Z h b H V l P S J z Y m R j N j g 3 N D E t N T d m O C 0 0 O T M 4 L W J h Z T c t N z I x N j M 5 Z m I 5 Y T k x I i A v P j x F b n R y e S B U e X B l P S J C d W Z m Z X J O Z X h 0 U m V m c m V z a C I g V m F s d W U 9 I m w x I i A v P j x F b n R y e S B U e X B l P S J G a W x s R X J y b 3 J D b 3 V u d C I g V m F s d W U 9 I m w w I i A v P j x F b n R y e S B U e X B l P S J G a W x s Q 2 9 s d W 1 u T m F t Z X M i I F Z h b H V l P S J z W y Z x d W 9 0 O 0 F H R k 9 P R F B M V V M y J n F 1 b 3 Q 7 L C Z x d W 9 0 O 0 F H Q 0 F U J n F 1 b 3 Q 7 L C Z x d W 9 0 O 1 J F R 1 d M R C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d k c G E v Q 2 h h b m d l Z C B U e X B l L n t B R 0 Z P T 0 R Q T F V T M i w w f S Z x d W 9 0 O y w m c X V v d D t T Z W N 0 a W 9 u M S 9 n Z H B h L 0 N o Y W 5 n Z W Q g V H l w Z S 5 7 Q U d D Q V Q s M X 0 m c X V v d D s s J n F 1 b 3 Q 7 U 2 V j d G l v b j E v Z 2 R w Y S 9 D a G F u Z 2 V k I F R 5 c G U u e 1 J F R 1 d M R C w y f S Z x d W 9 0 O y w m c X V v d D t T Z W N 0 a W 9 u M S 9 n Z H B h L 0 N o Y W 5 n Z W Q g V H l w Z S 5 7 V m F s d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Z 2 R w Y S 9 D a G F u Z 2 V k I F R 5 c G U u e 0 F H R k 9 P R F B M V V M y L D B 9 J n F 1 b 3 Q 7 L C Z x d W 9 0 O 1 N l Y 3 R p b 2 4 x L 2 d k c G E v Q 2 h h b m d l Z C B U e X B l L n t B R 0 N B V C w x f S Z x d W 9 0 O y w m c X V v d D t T Z W N 0 a W 9 u M S 9 n Z H B h L 0 N o Y W 5 n Z W Q g V H l w Z S 5 7 U k V H V 0 x E L D J 9 J n F 1 b 3 Q 7 L C Z x d W 9 0 O 1 N l Y 3 R p b 2 4 x L 2 d k c G E v Q 2 h h b m d l Z C B U e X B l L n t W Y W x 1 Z S w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Z H B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d k c G E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2 R w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n Z H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h Z 2 R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U d G T 0 9 E U E x V U 1 Q m c X V v d D s s J n F 1 b 3 Q 7 U k V H V 0 x E J n F 1 b 3 Q 7 L C Z x d W 9 0 O 1 Z h b H V l J n F 1 b 3 Q 7 X S I g L z 4 8 R W 5 0 c n k g V H l w Z T 0 i R m l s b E N v b H V t b l R 5 c G V z I i B W Y W x 1 Z T 0 i c 0 J n W U Y i I C 8 + P E V u d H J 5 I F R 5 c G U 9 I k Z p b G x M Y X N 0 V X B k Y X R l Z C I g V m F s d W U 9 I m Q y M D I 2 L T A x L T I 4 V D I x O j I z O j U x L j Q 4 N z g 4 O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C I g L z 4 8 R W 5 0 c n k g V H l w Z T 0 i U X V l c n l J R C I g V m F s d W U 9 I n N i O D E x N 2 N l O S 0 x Z T E 3 L T R l N D g t O T V h Y y 0 5 Y z c z M j U 2 Z G Y 1 N m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n Z H A v Q 2 h h b m d l Z C B U e X B l L n t B R 0 Z P T 0 R Q T F V T V C w w f S Z x d W 9 0 O y w m c X V v d D t T Z W N 0 a W 9 u M S 9 h Z 2 R w L 0 N o Y W 5 n Z W Q g V H l w Z S 5 7 U k V H V 0 x E L D F 9 J n F 1 b 3 Q 7 L C Z x d W 9 0 O 1 N l Y 3 R p b 2 4 x L 2 F n Z H A v Q 2 h h b m d l Z C B U e X B l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h Z 2 R w L 0 N o Y W 5 n Z W Q g V H l w Z S 5 7 Q U d G T 0 9 E U E x V U 1 Q s M H 0 m c X V v d D s s J n F 1 b 3 Q 7 U 2 V j d G l v b j E v Y W d k c C 9 D a G F u Z 2 V k I F R 5 c G U u e 1 J F R 1 d M R C w x f S Z x d W 9 0 O y w m c X V v d D t T Z W N 0 a W 9 u M S 9 h Z 2 R w L 0 N o Y W 5 n Z W Q g V H l w Z S 5 7 V m F s d W U s M n 0 m c X V v d D t d L C Z x d W 9 0 O 1 J l b G F 0 a W 9 u c 2 h p c E l u Z m 8 m c X V v d D s 6 W 1 1 9 I i A v P j x F b n R y e S B U e X B l P S J C d W Z m Z X J O Z X h 0 U m V m c m V z a C I g V m F s d W U 9 I m w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W d k c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Z 2 R w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n Z H A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G 9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X B v c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F H R k 9 P R F B M V V N U J n F 1 b 3 Q 7 L C Z x d W 9 0 O 1 J F R 1 d M R C Z x d W 9 0 O y w m c X V v d D t W Y W x 1 Z S Z x d W 9 0 O 1 0 i I C 8 + P E V u d H J 5 I F R 5 c G U 9 I k Z p b G x D b 2 x 1 b W 5 U e X B l c y I g V m F s d W U 9 I n N C Z 1 l G I i A v P j x F b n R y e S B U e X B l P S J G a W x s T G F z d F V w Z G F 0 Z W Q i I F Z h b H V l P S J k M j A y N i 0 w M S 0 y O F Q y M T o y M z o 1 M S 4 0 N D Q 4 M j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A i I C 8 + P E V u d H J 5 I F R 5 c G U 9 I l F 1 Z X J 5 S U Q i I F Z h b H V l P S J z N z E z O W J l Y T g t M D I 5 M y 0 0 N z c 0 L W I 1 Z j k t M D l j Y T Y w N z I 3 M m Q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G 9 w L 0 N o Y W 5 n Z W Q g V H l w Z S 5 7 Q U d G T 0 9 E U E x V U 1 Q s M H 0 m c X V v d D s s J n F 1 b 3 Q 7 U 2 V j d G l v b j E v Y X B v c C 9 D a G F u Z 2 V k I F R 5 c G U u e 1 J F R 1 d M R C w x f S Z x d W 9 0 O y w m c X V v d D t T Z W N 0 a W 9 u M S 9 h c G 9 w L 0 N o Y W 5 n Z W Q g V H l w Z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Y X B v c C 9 D a G F u Z 2 V k I F R 5 c G U u e 0 F H R k 9 P R F B M V V N U L D B 9 J n F 1 b 3 Q 7 L C Z x d W 9 0 O 1 N l Y 3 R p b 2 4 x L 2 F w b 3 A v Q 2 h h b m d l Z C B U e X B l L n t S R U d X T E Q s M X 0 m c X V v d D s s J n F 1 b 3 Q 7 U 2 V j d G l v b j E v Y X B v c C 9 D a G F u Z 2 V k I F R 5 c G U u e 1 Z h b H V l L D J 9 J n F 1 b 3 Q 7 X S w m c X V v d D t S Z W x h d G l v b n N o a X B J b m Z v J n F 1 b 3 Q 7 O l t d f S I g L z 4 8 R W 5 0 c n k g V H l w Z T 0 i Q n V m Z m V y T m V 4 d F J l Z n J l c 2 g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F w b 3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X B v c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G 9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d E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F H R F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R 0 Z P T 0 R Q T F V T V C Z x d W 9 0 O y w m c X V v d D t S R U d X T E Q m c X V v d D s s J n F 1 b 3 Q 7 V m F s d W U m c X V v d D t d I i A v P j x F b n R y e S B U e X B l P S J G a W x s Q 2 9 s d W 1 u V H l w Z X M i I F Z h b H V l P S J z Q m d Z R i I g L z 4 8 R W 5 0 c n k g V H l w Z T 0 i R m l s b E x h c 3 R V c G R h d G V k I i B W Y W x 1 Z T 0 i Z D I w M j Y t M D E t M j h U M j E 6 M j M 6 N T E u N D Y w N T M 5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w I i A v P j x F b n R y e S B U e X B l P S J R d W V y e U l E I i B W Y W x 1 Z T 0 i c z c 3 N j U y M T R i L T k 3 Y m Y t N D E 1 N y 0 4 N j h m L W I 0 M D U 4 N 2 F l O W I 5 N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d E U y 9 D a G F u Z 2 V k I F R 5 c G U u e 0 F H R k 9 P R F B M V V N U L D B 9 J n F 1 b 3 Q 7 L C Z x d W 9 0 O 1 N l Y 3 R p b 2 4 x L 0 F H R F M v Q 2 h h b m d l Z C B U e X B l L n t S R U d X T E Q s M X 0 m c X V v d D s s J n F 1 b 3 Q 7 U 2 V j d G l v b j E v Q U d E U y 9 D a G F u Z 2 V k I F R 5 c G U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H R F M v Q 2 h h b m d l Z C B U e X B l L n t B R 0 Z P T 0 R Q T F V T V C w w f S Z x d W 9 0 O y w m c X V v d D t T Z W N 0 a W 9 u M S 9 B R 0 R T L 0 N o Y W 5 n Z W Q g V H l w Z S 5 7 U k V H V 0 x E L D F 9 J n F 1 b 3 Q 7 L C Z x d W 9 0 O 1 N l Y 3 R p b 2 4 x L 0 F H R F M v Q 2 h h b m d l Z C B U e X B l L n t W Y W x 1 Z S w y f S Z x d W 9 0 O 1 0 s J n F 1 b 3 Q 7 U m V s Y X R p b 2 5 z a G l w S W 5 m b y Z x d W 9 0 O z p b X X 0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R 0 R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H R F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d E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G U l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M R l J Q I i A v P j x F b n R y e S B U e X B l P S J G a W x s Z W R D b 2 1 w b G V 0 Z V J l c 3 V s d F R v V 2 9 y a 3 N o Z W V 0 I i B W Y W x 1 Z T 0 i b D E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j h U M j E 6 M j M 6 N T E u N D Y 0 M j I x N F o i I C 8 + P E V u d H J 5 I F R 5 c G U 9 I k Z p b G x D b 2 x 1 b W 5 U e X B l c y I g V m F s d W U 9 I n N C Z 1 l H Q l E 9 P S I g L z 4 8 R W 5 0 c n k g V H l w Z T 0 i R m l s b E N v b H V t b k 5 h b W V z I i B W Y W x 1 Z T 0 i c 1 s m c X V v d D t F T k R X T C Z x d W 9 0 O y w m c X V v d D t C U k 9 B R F N F Q 1 J F U C Z x d W 9 0 O y w m c X V v d D t S R U d X T E Q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R l J Q L 0 N o Y W 5 n Z W Q g V H l w Z S 5 7 R U 5 E V 0 w s M H 0 m c X V v d D s s J n F 1 b 3 Q 7 U 2 V j d G l v b j E v T E Z S U C 9 D a G F u Z 2 V k I F R 5 c G U u e 0 J S T 0 F E U 0 V D U k V Q L D F 9 J n F 1 b 3 Q 7 L C Z x d W 9 0 O 1 N l Y 3 R p b 2 4 x L 0 x G U l A v Q 2 h h b m d l Z C B U e X B l L n t S R U d X T E Q s M n 0 m c X V v d D s s J n F 1 b 3 Q 7 U 2 V j d G l v b j E v T E Z S U C 9 D a G F u Z 2 V k I F R 5 c G U u e 1 Z h b H V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G U l A v Q 2 h h b m d l Z C B U e X B l L n t F T k R X T C w w f S Z x d W 9 0 O y w m c X V v d D t T Z W N 0 a W 9 u M S 9 M R l J Q L 0 N o Y W 5 n Z W Q g V H l w Z S 5 7 Q l J P Q U R T R U N S R V A s M X 0 m c X V v d D s s J n F 1 b 3 Q 7 U 2 V j d G l v b j E v T E Z S U C 9 D a G F u Z 2 V k I F R 5 c G U u e 1 J F R 1 d M R C w y f S Z x d W 9 0 O y w m c X V v d D t T Z W N 0 a W 9 u M S 9 M R l J Q L 0 N o Y W 5 n Z W Q g V H l w Z S 5 7 V m F s d W U s M 3 0 m c X V v d D t d L C Z x d W 9 0 O 1 J l b G F 0 a W 9 u c 2 h p c E l u Z m 8 m c X V v d D s 6 W 1 1 9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F 1 Z X J 5 S U Q i I F Z h b H V l P S J z O T F j N j Y y M D M t Z j M 1 Y S 0 0 Z G M 2 L T h k Z m U t Y m J l N m I y Y m U 2 M G Y y I i A v P j w v U 3 R h Y m x l R W 5 0 c m l l c z 4 8 L 0 l 0 Z W 0 + P E l 0 Z W 0 + P E l 0 Z W 1 M b 2 N h d G l v b j 4 8 S X R l b V R 5 c G U + R m 9 y b X V s Y T w v S X R l b V R 5 c G U + P E l 0 Z W 1 Q Y X R o P l N l Y 3 R p b 2 4 x L 0 x G U l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Z S U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R l J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Z S U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x L T I 4 V D I x O j I z O j U w L j U 0 M j k 2 O T N a I i A v P j x F b n R y e S B U e X B l P S J G a W x s Q 2 9 s d W 1 u V H l w Z X M i I F Z h b H V l P S J z Q m d Z R 0 J R P T 0 i I C 8 + P E V u d H J 5 I F R 5 c G U 9 I k Z p b G x D b 2 x 1 b W 5 O Y W 1 l c y I g V m F s d W U 9 I n N b J n F 1 b 3 Q 7 R U 5 E V 0 w m c X V v d D s s J n F 1 b 3 Q 7 Q l J P Q U R T R U N S R V A m c X V v d D s s J n F 1 b 3 Q 7 U k V H V 0 x E J n F 1 b 3 Q 7 L C Z x d W 9 0 O 1 Z h b H V l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R l J Q L 0 N o Y W 5 n Z W Q g V H l w Z S 5 7 R U 5 E V 0 w s M H 0 m c X V v d D s s J n F 1 b 3 Q 7 U 2 V j d G l v b j E v T E Z S U C 9 D a G F u Z 2 V k I F R 5 c G U u e 0 J S T 0 F E U 0 V D U k V Q L D F 9 J n F 1 b 3 Q 7 L C Z x d W 9 0 O 1 N l Y 3 R p b 2 4 x L 0 x G U l A v Q 2 h h b m d l Z C B U e X B l L n t S R U d X T E Q s M n 0 m c X V v d D s s J n F 1 b 3 Q 7 U 2 V j d G l v b j E v T E Z S U C 9 D a G F u Z 2 V k I F R 5 c G U u e 1 Z h b H V l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x G U l A v Q 2 h h b m d l Z C B U e X B l L n t F T k R X T C w w f S Z x d W 9 0 O y w m c X V v d D t T Z W N 0 a W 9 u M S 9 M R l J Q L 0 N o Y W 5 n Z W Q g V H l w Z S 5 7 Q l J P Q U R T R U N S R V A s M X 0 m c X V v d D s s J n F 1 b 3 Q 7 U 2 V j d G l v b j E v T E Z S U C 9 D a G F u Z 2 V k I F R 5 c G U u e 1 J F R 1 d M R C w y f S Z x d W 9 0 O y w m c X V v d D t T Z W N 0 a W 9 u M S 9 M R l J Q L 0 N o Y W 5 n Z W Q g V H l w Z S 5 7 V m F s d W U s M 3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x G U l A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E Z S U C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R l J Q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i Z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s Y m Y i I C 8 + P E V u d H J 5 I F R 5 c G U 9 I k Z p b G x l Z E N v b X B s Z X R l U m V z d W x 0 V G 9 X b 3 J r c 2 h l Z X Q i I F Z h b H V l P S J s M S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4 V D I x O j I z O j U x L j Q 3 N j M w M z l a I i A v P j x F b n R y e S B U e X B l P S J G a W x s Q 2 9 s d W 1 u V H l w Z X M i I F Z h b H V l P S J z Q m d Z R i I g L z 4 8 R W 5 0 c n k g V H l w Z T 0 i R m l s b E N v b H V t b k 5 h b W V z I i B W Y W x 1 Z T 0 i c 1 s m c X V v d D t F T k R X T C Z x d W 9 0 O y w m c X V v d D t S R U d X T E Q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J m L 0 N o Y W 5 n Z W Q g V H l w Z S 5 7 R U 5 E V 0 w s M H 0 m c X V v d D s s J n F 1 b 3 Q 7 U 2 V j d G l v b j E v c G x i Z i 9 D a G F u Z 2 V k I F R 5 c G U u e 1 J F R 1 d M R C w x f S Z x d W 9 0 O y w m c X V v d D t T Z W N 0 a W 9 u M S 9 w b G J m L 0 N o Y W 5 n Z W Q g V H l w Z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G x i Z i 9 D a G F u Z 2 V k I F R 5 c G U u e 0 V O R F d M L D B 9 J n F 1 b 3 Q 7 L C Z x d W 9 0 O 1 N l Y 3 R p b 2 4 x L 3 B s Y m Y v Q 2 h h b m d l Z C B U e X B l L n t S R U d X T E Q s M X 0 m c X V v d D s s J n F 1 b 3 Q 7 U 2 V j d G l v b j E v c G x i Z i 9 D a G F u Z 2 V k I F R 5 c G U u e 1 Z h b H V l L D J 9 J n F 1 b 3 Q 7 X S w m c X V v d D t S Z W x h d G l v b n N o a X B J b m Z v J n F 1 b 3 Q 7 O l t d f S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R d W V y e U l E I i B W Y W x 1 Z T 0 i c z d i N m I 1 Z W U 5 L T c z N z I t N D d i M C 1 h O D A 3 L T h h Z D k 3 N z M 2 M G E 4 O C I g L z 4 8 L 1 N 0 Y W J s Z U V u d H J p Z X M + P C 9 J d G V t P j x J d G V t P j x J d G V t T G 9 j Y X R p b 2 4 + P E l 0 Z W 1 U e X B l P k Z v c m 1 1 b G E 8 L 0 l 0 Z W 1 U e X B l P j x J d G V t U G F 0 a D 5 T Z W N 0 a W 9 u M S 9 w b G J m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Y m Y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i Z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Y m Y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M S 0 y O F Q y M T o y M z o 1 M C 4 1 O T A 4 N z Q x W i I g L z 4 8 R W 5 0 c n k g V H l w Z T 0 i R m l s b E N v b H V t b l R 5 c G V z I i B W Y W x 1 Z T 0 i c 0 J n W U Y i I C 8 + P E V u d H J 5 I F R 5 c G U 9 I k Z p b G x D b 2 x 1 b W 5 O Y W 1 l c y I g V m F s d W U 9 I n N b J n F 1 b 3 Q 7 R U 5 E V 0 w m c X V v d D s s J n F 1 b 3 Q 7 U k V H V 0 x E J n F 1 b 3 Q 7 L C Z x d W 9 0 O 1 Z h b H V l J n F 1 b 3 Q 7 X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J m L 0 N o Y W 5 n Z W Q g V H l w Z S 5 7 R U 5 E V 0 w s M H 0 m c X V v d D s s J n F 1 b 3 Q 7 U 2 V j d G l v b j E v c G x i Z i 9 D a G F u Z 2 V k I F R 5 c G U u e 1 J F R 1 d M R C w x f S Z x d W 9 0 O y w m c X V v d D t T Z W N 0 a W 9 u M S 9 w b G J m L 0 N o Y W 5 n Z W Q g V H l w Z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G x i Z i 9 D a G F u Z 2 V k I F R 5 c G U u e 0 V O R F d M L D B 9 J n F 1 b 3 Q 7 L C Z x d W 9 0 O 1 N l Y 3 R p b 2 4 x L 3 B s Y m Y v Q 2 h h b m d l Z C B U e X B l L n t S R U d X T E Q s M X 0 m c X V v d D s s J n F 1 b 3 Q 7 U 2 V j d G l v b j E v c G x i Z i 9 D a G F u Z 2 V k I F R 5 c G U u e 1 Z h b H V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b G J m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Y m Y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i Z i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+ B U x E j Y R p S q t j Z E B T f I W K A A A A A A I A A A A A A A N m A A D A A A A A E A A A A J 0 j P J 3 O p T K k Q J g H U g C v f n g A A A A A B I A A A K A A A A A Q A A A A I w T p C R 1 c k Z v i F Z t v P t w J o F A A A A B 5 V E n B H 5 k Y 4 / S D s o 8 l Z U 9 K A k 2 w 9 3 f z B 7 9 D R 4 j 9 D 5 G z n 9 X W K T / B G F u d / u o 6 3 u i 1 i x K 1 k X x U 0 3 X y t C w Z T a Z V m 3 N 6 C d u s 3 Y m 9 v F 2 1 n Z U l p b x H f x Q A A A B + v + G o q O r O z 5 U g x R I p R g L 6 a c W p V A = = < / D a t a M a s h u p > 
</file>

<file path=customXml/itemProps1.xml><?xml version="1.0" encoding="utf-8"?>
<ds:datastoreItem xmlns:ds="http://schemas.openxmlformats.org/officeDocument/2006/customXml" ds:itemID="{DF34422C-9C98-405F-809A-E230DB4ABE93}">
  <ds:schemaRefs>
    <ds:schemaRef ds:uri="http://schemas.microsoft.com/office/2006/metadata/properties"/>
    <ds:schemaRef ds:uri="http://schemas.microsoft.com/office/infopath/2007/PartnerControls"/>
    <ds:schemaRef ds:uri="c04ecc24-b8d3-4bc2-8b0d-994853f782be"/>
    <ds:schemaRef ds:uri="988147b7-4568-43bb-89ee-dd0ffdebc3d8"/>
  </ds:schemaRefs>
</ds:datastoreItem>
</file>

<file path=customXml/itemProps2.xml><?xml version="1.0" encoding="utf-8"?>
<ds:datastoreItem xmlns:ds="http://schemas.openxmlformats.org/officeDocument/2006/customXml" ds:itemID="{99E134D7-E263-43F3-B33C-72A4C1AA8E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1F6AF-F51B-48D7-92CB-DE007DE72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147b7-4568-43bb-89ee-dd0ffdebc3d8"/>
    <ds:schemaRef ds:uri="c04ecc24-b8d3-4bc2-8b0d-994853f78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D4959B4-8B15-44F7-BC92-1513F1D92F1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Legend</vt:lpstr>
      <vt:lpstr>gdpa</vt:lpstr>
      <vt:lpstr>agdp</vt:lpstr>
      <vt:lpstr>agds</vt:lpstr>
      <vt:lpstr>apop</vt:lpstr>
      <vt:lpstr>lfrp</vt:lpstr>
      <vt:lpstr>plbf</vt:lpstr>
      <vt:lpstr>gdpa_pivot</vt:lpstr>
      <vt:lpstr>agdp_pivot</vt:lpstr>
      <vt:lpstr>agds_pivot</vt:lpstr>
      <vt:lpstr>apop_pivot</vt:lpstr>
      <vt:lpstr>lfrp_pivot</vt:lpstr>
      <vt:lpstr>plbf_pivot</vt:lpstr>
      <vt:lpstr>World_AgGDP+</vt:lpstr>
      <vt:lpstr>All_AgGDP+</vt:lpstr>
      <vt:lpstr>All_AgGDPop</vt:lpstr>
      <vt:lpstr>All_AgGDPShare</vt:lpstr>
      <vt:lpstr>LaborShares</vt:lpstr>
      <vt:lpstr>PctLabForce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L Corong</dc:creator>
  <cp:lastModifiedBy>Kim, Soonho (IFPRI)</cp:lastModifiedBy>
  <dcterms:created xsi:type="dcterms:W3CDTF">2025-12-27T02:56:21Z</dcterms:created>
  <dcterms:modified xsi:type="dcterms:W3CDTF">2026-03-04T15:36:01Z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0x010100C210B847F06EA04B901DDDD83FAA387F</vt:lpwstr>
  </property>
  <property fmtid="{D5CDD505-2E9C-101B-9397-08002B2CF9AE}" pid="3" name="MediaServiceImageTags">
    <vt:lpwstr/>
  </property>
</Properties>
</file>